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6785" yWindow="-15" windowWidth="8430" windowHeight="12585"/>
  </bookViews>
  <sheets>
    <sheet name="KW40-13" sheetId="1" r:id="rId1"/>
    <sheet name="KW41-13" sheetId="4" r:id="rId2"/>
    <sheet name="KW42-13" sheetId="5" r:id="rId3"/>
    <sheet name="KW43-13" sheetId="6" r:id="rId4"/>
    <sheet name="KeineProduktion" sheetId="2" r:id="rId5"/>
  </sheets>
  <definedNames>
    <definedName name="Data">'KW40-13'!$B$3:$F$18</definedName>
    <definedName name="MaxAbw4013">'KW40-13'!$C$22</definedName>
    <definedName name="Ostern">KeineProduktion!$B$4</definedName>
    <definedName name="VglZuKW">'KW40-13'!$C$21</definedName>
  </definedNames>
  <calcPr calcId="145621" concurrentCalc="0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C33" i="1"/>
  <c r="E21" i="1"/>
  <c r="E23" i="1"/>
  <c r="E25" i="1"/>
  <c r="E24" i="1"/>
  <c r="C2" i="2"/>
  <c r="D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D1" i="2"/>
  <c r="C1" i="2"/>
  <c r="B14" i="2"/>
  <c r="B13" i="2"/>
  <c r="B12" i="2"/>
  <c r="B11" i="2"/>
  <c r="B10" i="2"/>
  <c r="B4" i="2"/>
  <c r="B9" i="2"/>
  <c r="B8" i="2"/>
  <c r="B7" i="2"/>
  <c r="B6" i="2"/>
  <c r="B5" i="2"/>
  <c r="B3" i="2"/>
  <c r="B2" i="2"/>
  <c r="F18" i="6"/>
  <c r="E18" i="6"/>
  <c r="D18" i="6"/>
  <c r="C18" i="6"/>
  <c r="B18" i="6"/>
  <c r="F17" i="6"/>
  <c r="E17" i="6"/>
  <c r="D17" i="6"/>
  <c r="C17" i="6"/>
  <c r="B17" i="6"/>
  <c r="F16" i="6"/>
  <c r="E16" i="6"/>
  <c r="D16" i="6"/>
  <c r="C16" i="6"/>
  <c r="B16" i="6"/>
  <c r="F15" i="6"/>
  <c r="E15" i="6"/>
  <c r="D15" i="6"/>
  <c r="C15" i="6"/>
  <c r="B15" i="6"/>
  <c r="F14" i="6"/>
  <c r="E14" i="6"/>
  <c r="D14" i="6"/>
  <c r="C14" i="6"/>
  <c r="B14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F8" i="6"/>
  <c r="E8" i="6"/>
  <c r="D8" i="6"/>
  <c r="C8" i="6"/>
  <c r="B8" i="6"/>
  <c r="F7" i="6"/>
  <c r="E7" i="6"/>
  <c r="D7" i="6"/>
  <c r="C7" i="6"/>
  <c r="B7" i="6"/>
  <c r="F6" i="6"/>
  <c r="E6" i="6"/>
  <c r="D6" i="6"/>
  <c r="C6" i="6"/>
  <c r="B6" i="6"/>
  <c r="F5" i="6"/>
  <c r="E5" i="6"/>
  <c r="D5" i="6"/>
  <c r="C5" i="6"/>
  <c r="B5" i="6"/>
  <c r="F4" i="6"/>
  <c r="E4" i="6"/>
  <c r="D4" i="6"/>
  <c r="C4" i="6"/>
  <c r="B4" i="6"/>
  <c r="F3" i="6"/>
  <c r="E3" i="6"/>
  <c r="D3" i="6"/>
  <c r="C3" i="6"/>
  <c r="B3" i="6"/>
  <c r="A1" i="6"/>
  <c r="A1" i="5"/>
  <c r="A1" i="1"/>
  <c r="A1" i="4"/>
</calcChain>
</file>

<file path=xl/sharedStrings.xml><?xml version="1.0" encoding="utf-8"?>
<sst xmlns="http://schemas.openxmlformats.org/spreadsheetml/2006/main" count="111" uniqueCount="43">
  <si>
    <t>Produkt 1</t>
  </si>
  <si>
    <t>Produkt 2</t>
  </si>
  <si>
    <t>Produkt 3</t>
  </si>
  <si>
    <t>Produkt 4</t>
  </si>
  <si>
    <t>Produkt 5</t>
  </si>
  <si>
    <t>Produkt 6</t>
  </si>
  <si>
    <t>Produkt 7</t>
  </si>
  <si>
    <t>Produkt 8</t>
  </si>
  <si>
    <t>Produkt 9</t>
  </si>
  <si>
    <t>Produkt 10</t>
  </si>
  <si>
    <t>Produkt 11</t>
  </si>
  <si>
    <t>Produkt 12</t>
  </si>
  <si>
    <t>Produkt 13</t>
  </si>
  <si>
    <t>Produkt 14</t>
  </si>
  <si>
    <t>Produkt 15</t>
  </si>
  <si>
    <t>Produkt 16</t>
  </si>
  <si>
    <t>Fertigung</t>
  </si>
  <si>
    <t>Montag</t>
  </si>
  <si>
    <t>Dienstag</t>
  </si>
  <si>
    <t>Mittwoch</t>
  </si>
  <si>
    <t>Donnerstag</t>
  </si>
  <si>
    <t>Freitag</t>
  </si>
  <si>
    <t>Neujahr</t>
  </si>
  <si>
    <t>Karfreitag</t>
  </si>
  <si>
    <t>Ostern</t>
  </si>
  <si>
    <t>Ostermontag</t>
  </si>
  <si>
    <t>1. Mai</t>
  </si>
  <si>
    <t>Himmelfahrt</t>
  </si>
  <si>
    <t>Pfingsten</t>
  </si>
  <si>
    <t>Pfingstmontag</t>
  </si>
  <si>
    <t>Tag der Einheit</t>
  </si>
  <si>
    <t>Hl. Abend</t>
  </si>
  <si>
    <t>1. Weihnachtstag</t>
  </si>
  <si>
    <t>2. Weihnachtstag</t>
  </si>
  <si>
    <t>Silvester</t>
  </si>
  <si>
    <t>Vergleichen mit KW</t>
  </si>
  <si>
    <t>Max Abweichung %</t>
  </si>
  <si>
    <t>=B3&gt;='KW41-13'!$B$3</t>
  </si>
  <si>
    <t>=B3&lt;'KW41-13'!B3</t>
  </si>
  <si>
    <t>INDIREKT("'KW" &amp; VglZuKW &amp; "-13'!" &amp; "C3")</t>
  </si>
  <si>
    <t>=B3&lt;'&amp;KW41-13'!B3</t>
  </si>
  <si>
    <t>INDIREKT("'KW" &amp; VglZuKW &amp; "-13'!" &amp; ADRESSE(ZEILE($B$3);SPALTE($B$2);4))</t>
  </si>
  <si>
    <t>=B3&lt;'KW41-13'!INDIREKT("'KW" &amp; VglZuKW &amp; "-13'!" &amp; ADRESSE(ZEILE($B$3);SPALTE($B$2);4))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</si>
</sst>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&quot;Jahr: &quot;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14" fontId="4" fillId="0" borderId="0" xfId="2" applyNumberFormat="1"/>
    <xf numFmtId="0" fontId="4" fillId="0" borderId="0" xfId="2"/>
    <xf numFmtId="0" fontId="4" fillId="0" borderId="0" xfId="2" quotePrefix="1"/>
    <xf numFmtId="165" fontId="4" fillId="4" borderId="0" xfId="2" applyNumberFormat="1" applyFill="1" applyAlignment="1">
      <alignment horizontal="left"/>
    </xf>
    <xf numFmtId="165" fontId="0" fillId="4" borderId="0" xfId="0" applyNumberFormat="1" applyFill="1"/>
    <xf numFmtId="0" fontId="0" fillId="5" borderId="0" xfId="0" applyFill="1"/>
    <xf numFmtId="0" fontId="0" fillId="5" borderId="0" xfId="0" applyFill="1" applyAlignment="1">
      <alignment horizontal="right" indent="1"/>
    </xf>
    <xf numFmtId="0" fontId="0" fillId="6" borderId="0" xfId="0" applyFill="1"/>
    <xf numFmtId="0" fontId="0" fillId="6" borderId="0" xfId="0" applyFill="1" applyAlignment="1">
      <alignment horizontal="right" indent="1"/>
    </xf>
    <xf numFmtId="0" fontId="0" fillId="6" borderId="0" xfId="0" applyFill="1" applyAlignment="1">
      <alignment horizontal="left"/>
    </xf>
    <xf numFmtId="0" fontId="0" fillId="5" borderId="0" xfId="0" applyFill="1" applyAlignment="1">
      <alignment horizontal="left"/>
    </xf>
    <xf numFmtId="166" fontId="0" fillId="5" borderId="0" xfId="1" applyNumberFormat="1" applyFont="1" applyFill="1"/>
    <xf numFmtId="0" fontId="0" fillId="0" borderId="0" xfId="0" quotePrefix="1"/>
    <xf numFmtId="0" fontId="0" fillId="5" borderId="0" xfId="0" quotePrefix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left" vertical="top"/>
    </xf>
  </cellXfs>
  <cellStyles count="3">
    <cellStyle name="Prozent" xfId="1" builtinId="5"/>
    <cellStyle name="Standard" xfId="0" builtinId="0"/>
    <cellStyle name="Standard_Tabelle3" xfId="2"/>
  </cellStyles>
  <dxfs count="6">
    <dxf>
      <fill>
        <patternFill>
          <bgColor theme="3" tint="0.59996337778862885"/>
        </patternFill>
      </fill>
    </dxf>
    <dxf>
      <font>
        <b/>
        <i val="0"/>
        <color theme="6" tint="-0.24994659260841701"/>
      </font>
    </dxf>
    <dxf>
      <font>
        <color theme="0" tint="-4.9989318521683403E-2"/>
      </font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ont>
        <b/>
        <i val="0"/>
        <color theme="6" tint="-0.24994659260841701"/>
      </font>
    </dxf>
    <dxf>
      <font>
        <color theme="0" tint="-4.9989318521683403E-2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3"/>
  <sheetViews>
    <sheetView tabSelected="1" zoomScaleNormal="100" workbookViewId="0">
      <selection activeCell="C22" sqref="C22"/>
    </sheetView>
  </sheetViews>
  <sheetFormatPr baseColWidth="10" defaultRowHeight="15" x14ac:dyDescent="0.25"/>
  <cols>
    <col min="6" max="6" width="10.5703125" customWidth="1"/>
  </cols>
  <sheetData>
    <row r="1" spans="1:9" s="3" customFormat="1" ht="29.25" customHeight="1" x14ac:dyDescent="0.25">
      <c r="A1" s="5" t="str">
        <f>"KW " &amp; WEEKNUM(B1,21)</f>
        <v>KW 40</v>
      </c>
      <c r="B1" s="22">
        <v>41547</v>
      </c>
      <c r="C1" s="22"/>
      <c r="D1" s="22"/>
    </row>
    <row r="2" spans="1:9" x14ac:dyDescent="0.25">
      <c r="A2" t="s">
        <v>16</v>
      </c>
      <c r="B2" s="20" t="s">
        <v>17</v>
      </c>
      <c r="C2" s="20" t="s">
        <v>18</v>
      </c>
      <c r="D2" s="20" t="s">
        <v>19</v>
      </c>
      <c r="E2" s="20" t="s">
        <v>20</v>
      </c>
      <c r="F2" s="20" t="s">
        <v>21</v>
      </c>
    </row>
    <row r="3" spans="1:9" x14ac:dyDescent="0.25">
      <c r="A3" s="2" t="s">
        <v>0</v>
      </c>
      <c r="B3" s="21">
        <v>102</v>
      </c>
      <c r="C3" s="21">
        <v>120</v>
      </c>
      <c r="D3" s="21">
        <v>111</v>
      </c>
      <c r="E3" s="21">
        <v>103</v>
      </c>
      <c r="F3" s="21">
        <v>109</v>
      </c>
      <c r="G3" s="17">
        <v>0.1</v>
      </c>
      <c r="I3" s="21">
        <v>123</v>
      </c>
    </row>
    <row r="4" spans="1:9" x14ac:dyDescent="0.25">
      <c r="A4" s="2" t="s">
        <v>1</v>
      </c>
      <c r="B4" s="21">
        <v>274</v>
      </c>
      <c r="C4" s="21">
        <v>261</v>
      </c>
      <c r="D4" s="21">
        <v>275</v>
      </c>
      <c r="E4" s="21">
        <v>276</v>
      </c>
      <c r="F4" s="21">
        <v>278</v>
      </c>
      <c r="G4" s="17">
        <v>0.08</v>
      </c>
      <c r="I4" s="21">
        <v>123</v>
      </c>
    </row>
    <row r="5" spans="1:9" x14ac:dyDescent="0.25">
      <c r="A5" s="2" t="s">
        <v>2</v>
      </c>
      <c r="B5" s="21">
        <v>1011</v>
      </c>
      <c r="C5" s="21">
        <v>1014</v>
      </c>
      <c r="D5" s="21">
        <v>1012</v>
      </c>
      <c r="E5" s="21">
        <v>1014</v>
      </c>
      <c r="F5" s="21">
        <v>1003</v>
      </c>
      <c r="G5" s="17">
        <v>7.4999999999999997E-2</v>
      </c>
      <c r="I5" s="21">
        <v>123</v>
      </c>
    </row>
    <row r="6" spans="1:9" x14ac:dyDescent="0.25">
      <c r="A6" s="2" t="s">
        <v>3</v>
      </c>
      <c r="B6" s="21">
        <v>218</v>
      </c>
      <c r="C6" s="21">
        <v>200</v>
      </c>
      <c r="D6" s="21">
        <v>219</v>
      </c>
      <c r="E6" s="21">
        <v>212</v>
      </c>
      <c r="F6" s="21">
        <v>221</v>
      </c>
      <c r="G6" s="17">
        <v>0.15</v>
      </c>
    </row>
    <row r="7" spans="1:9" x14ac:dyDescent="0.25">
      <c r="A7" s="2" t="s">
        <v>4</v>
      </c>
      <c r="B7" s="21">
        <v>940</v>
      </c>
      <c r="C7" s="21">
        <v>996</v>
      </c>
      <c r="D7" s="21">
        <v>978</v>
      </c>
      <c r="E7" s="21">
        <v>924</v>
      </c>
      <c r="F7" s="21">
        <v>998</v>
      </c>
      <c r="G7" s="17">
        <v>0.12</v>
      </c>
    </row>
    <row r="8" spans="1:9" x14ac:dyDescent="0.25">
      <c r="A8" s="2" t="s">
        <v>5</v>
      </c>
      <c r="B8" s="21">
        <v>509</v>
      </c>
      <c r="C8" s="21">
        <v>506</v>
      </c>
      <c r="D8" s="21">
        <v>503</v>
      </c>
      <c r="E8" s="21">
        <v>506</v>
      </c>
      <c r="F8" s="21">
        <v>509</v>
      </c>
      <c r="G8" s="17">
        <v>0.11</v>
      </c>
    </row>
    <row r="9" spans="1:9" x14ac:dyDescent="0.25">
      <c r="A9" s="2" t="s">
        <v>6</v>
      </c>
      <c r="B9" s="21">
        <v>46</v>
      </c>
      <c r="C9" s="21">
        <v>50</v>
      </c>
      <c r="D9" s="21">
        <v>49</v>
      </c>
      <c r="E9" s="21">
        <v>49</v>
      </c>
      <c r="F9" s="21">
        <v>45</v>
      </c>
      <c r="G9" s="17">
        <v>0.25</v>
      </c>
    </row>
    <row r="10" spans="1:9" x14ac:dyDescent="0.25">
      <c r="A10" s="2" t="s">
        <v>7</v>
      </c>
      <c r="B10" s="21">
        <v>416</v>
      </c>
      <c r="C10" s="21">
        <v>398</v>
      </c>
      <c r="D10" s="21">
        <v>393</v>
      </c>
      <c r="E10" s="21">
        <v>395</v>
      </c>
      <c r="F10" s="21">
        <v>366</v>
      </c>
      <c r="G10" s="17">
        <v>0.1</v>
      </c>
    </row>
    <row r="11" spans="1:9" x14ac:dyDescent="0.25">
      <c r="A11" s="2" t="s">
        <v>8</v>
      </c>
      <c r="B11" s="21">
        <v>222</v>
      </c>
      <c r="C11" s="21">
        <v>239</v>
      </c>
      <c r="D11" s="21">
        <v>230</v>
      </c>
      <c r="E11" s="21">
        <v>245</v>
      </c>
      <c r="F11" s="21">
        <v>225</v>
      </c>
      <c r="G11" s="17">
        <v>0.09</v>
      </c>
    </row>
    <row r="12" spans="1:9" x14ac:dyDescent="0.25">
      <c r="A12" s="2" t="s">
        <v>9</v>
      </c>
      <c r="B12" s="21">
        <v>126</v>
      </c>
      <c r="C12" s="21">
        <v>142</v>
      </c>
      <c r="D12" s="21">
        <v>165</v>
      </c>
      <c r="E12" s="21">
        <v>134</v>
      </c>
      <c r="F12" s="21">
        <v>159</v>
      </c>
      <c r="G12" s="17">
        <v>7.4999999999999997E-2</v>
      </c>
    </row>
    <row r="13" spans="1:9" x14ac:dyDescent="0.25">
      <c r="A13" s="2" t="s">
        <v>10</v>
      </c>
      <c r="B13" s="21">
        <v>946</v>
      </c>
      <c r="C13" s="21">
        <v>933</v>
      </c>
      <c r="D13" s="21">
        <v>915</v>
      </c>
      <c r="E13" s="21">
        <v>954</v>
      </c>
      <c r="F13" s="21">
        <v>981</v>
      </c>
      <c r="G13" s="17">
        <v>0.11</v>
      </c>
    </row>
    <row r="14" spans="1:9" x14ac:dyDescent="0.25">
      <c r="A14" s="2" t="s">
        <v>11</v>
      </c>
      <c r="B14" s="21">
        <v>1107</v>
      </c>
      <c r="C14" s="21">
        <v>1083</v>
      </c>
      <c r="D14" s="21">
        <v>1048</v>
      </c>
      <c r="E14" s="21">
        <v>1001</v>
      </c>
      <c r="F14" s="21">
        <v>1093</v>
      </c>
      <c r="G14" s="17">
        <v>0.03</v>
      </c>
    </row>
    <row r="15" spans="1:9" x14ac:dyDescent="0.25">
      <c r="A15" s="2" t="s">
        <v>12</v>
      </c>
      <c r="B15" s="21">
        <v>8</v>
      </c>
      <c r="C15" s="21">
        <v>12</v>
      </c>
      <c r="D15" s="21">
        <v>8</v>
      </c>
      <c r="E15" s="21">
        <v>10</v>
      </c>
      <c r="F15" s="21">
        <v>12</v>
      </c>
      <c r="G15" s="17">
        <v>0.33329999999999999</v>
      </c>
    </row>
    <row r="16" spans="1:9" x14ac:dyDescent="0.25">
      <c r="A16" s="2" t="s">
        <v>13</v>
      </c>
      <c r="B16" s="21">
        <v>5799</v>
      </c>
      <c r="C16" s="21">
        <v>5857</v>
      </c>
      <c r="D16" s="21">
        <v>5403</v>
      </c>
      <c r="E16" s="21">
        <v>5351</v>
      </c>
      <c r="F16" s="21">
        <v>5430</v>
      </c>
      <c r="G16" s="17">
        <v>5.0000000000000001E-3</v>
      </c>
    </row>
    <row r="17" spans="1:7" x14ac:dyDescent="0.25">
      <c r="A17" s="2" t="s">
        <v>14</v>
      </c>
      <c r="B17" s="21">
        <v>912</v>
      </c>
      <c r="C17" s="21">
        <v>920</v>
      </c>
      <c r="D17" s="21">
        <v>892</v>
      </c>
      <c r="E17" s="21">
        <v>957</v>
      </c>
      <c r="F17" s="21">
        <v>906</v>
      </c>
      <c r="G17" s="17">
        <v>0.1</v>
      </c>
    </row>
    <row r="18" spans="1:7" x14ac:dyDescent="0.25">
      <c r="A18" s="2" t="s">
        <v>15</v>
      </c>
      <c r="B18" s="21">
        <v>592</v>
      </c>
      <c r="C18" s="21">
        <v>562</v>
      </c>
      <c r="D18" s="21">
        <v>581</v>
      </c>
      <c r="E18" s="21">
        <v>532</v>
      </c>
      <c r="F18" s="21">
        <v>520</v>
      </c>
      <c r="G18" s="17">
        <v>0.09</v>
      </c>
    </row>
    <row r="21" spans="1:7" x14ac:dyDescent="0.25">
      <c r="A21" s="13"/>
      <c r="B21" s="14" t="s">
        <v>35</v>
      </c>
      <c r="C21" s="15">
        <v>41</v>
      </c>
      <c r="E21">
        <f ca="1">INDIRECT("'KW" &amp; VglZuKW &amp; "-13'!" &amp; "C3")</f>
        <v>107</v>
      </c>
    </row>
    <row r="22" spans="1:7" x14ac:dyDescent="0.25">
      <c r="A22" s="11"/>
      <c r="B22" s="12" t="s">
        <v>36</v>
      </c>
      <c r="C22" s="16">
        <v>10</v>
      </c>
    </row>
    <row r="23" spans="1:7" x14ac:dyDescent="0.25">
      <c r="E23" t="str">
        <f>ADDRESS(ROW(B3),COLUMN(B2),4)</f>
        <v>B3</v>
      </c>
    </row>
    <row r="24" spans="1:7" x14ac:dyDescent="0.25">
      <c r="E24">
        <f>ROW(B3)</f>
        <v>3</v>
      </c>
    </row>
    <row r="25" spans="1:7" x14ac:dyDescent="0.25">
      <c r="E25">
        <f>COLUMN(B3)</f>
        <v>2</v>
      </c>
    </row>
    <row r="27" spans="1:7" x14ac:dyDescent="0.25">
      <c r="C27" s="18" t="s">
        <v>37</v>
      </c>
    </row>
    <row r="28" spans="1:7" x14ac:dyDescent="0.25">
      <c r="C28" s="19" t="s">
        <v>40</v>
      </c>
      <c r="D28" s="11"/>
      <c r="E28" s="11"/>
      <c r="G28" t="s">
        <v>39</v>
      </c>
    </row>
    <row r="29" spans="1:7" x14ac:dyDescent="0.25">
      <c r="C29" s="19" t="s">
        <v>42</v>
      </c>
      <c r="G29" t="s">
        <v>39</v>
      </c>
    </row>
    <row r="30" spans="1:7" x14ac:dyDescent="0.25">
      <c r="C30" s="19" t="s">
        <v>38</v>
      </c>
      <c r="G30" t="s">
        <v>41</v>
      </c>
    </row>
    <row r="31" spans="1:7" x14ac:dyDescent="0.25">
      <c r="C31" s="19" t="s">
        <v>38</v>
      </c>
    </row>
    <row r="33" spans="3:8" x14ac:dyDescent="0.25">
      <c r="C33" t="b">
        <f t="shared" ref="C33:H33" ca="1" si="0">B3&lt;INDIRECT("'KW" &amp; VglZuKW &amp; "-13'!" &amp; ADDRESS(ROW($B$3),COLUMN($B$2),4))</f>
        <v>0</v>
      </c>
      <c r="D33" t="b">
        <f t="shared" ca="1" si="0"/>
        <v>0</v>
      </c>
      <c r="E33" t="b">
        <f t="shared" ca="1" si="0"/>
        <v>0</v>
      </c>
      <c r="F33" t="b">
        <f t="shared" ca="1" si="0"/>
        <v>0</v>
      </c>
      <c r="G33" t="b">
        <f t="shared" ca="1" si="0"/>
        <v>0</v>
      </c>
      <c r="H33" t="b">
        <f t="shared" ca="1" si="0"/>
        <v>1</v>
      </c>
    </row>
  </sheetData>
  <mergeCells count="1">
    <mergeCell ref="B1:D1"/>
  </mergeCells>
  <conditionalFormatting sqref="B3:F18 I4:I5">
    <cfRule type="expression" dxfId="5" priority="1">
      <formula>B3&gt;INDIRECT("'KW" &amp; VglZuKW &amp; "-13'!" &amp; ADDRESS(ROW(B3),COLUMN(B2),4))</formula>
    </cfRule>
    <cfRule type="expression" dxfId="4" priority="2">
      <formula>B3=INDIRECT("'KW" &amp; VglZuKW &amp; "-13'!" &amp; ADDRESS(ROW(B3),COLUMN(B2),4))</formula>
    </cfRule>
    <cfRule type="expression" dxfId="3" priority="4">
      <formula>B3&lt;INDIRECT("'KW" &amp; VglZuKW &amp; "-13'!" &amp; ADDRESS(ROW(B3),COLUMN(B2),4))</formula>
    </cfRule>
  </conditionalFormatting>
  <conditionalFormatting sqref="I3">
    <cfRule type="expression" dxfId="2" priority="8">
      <formula>I3&gt;INDIRECT("'KW" &amp; VglZuKW &amp; "-13'!" &amp; ADDRESS(ROW(I3),COLUMN(I2),4))</formula>
    </cfRule>
    <cfRule type="expression" dxfId="1" priority="9">
      <formula>I3=INDIRECT("'KW" &amp; VglZuKW &amp; "-13'!" &amp; ADDRESS(ROW(I3),COLUMN(I2),4))</formula>
    </cfRule>
    <cfRule type="expression" dxfId="0" priority="10">
      <formula>I3&lt;INDIRECT("'KW" &amp; VglZuKW &amp; "-13'!" &amp; ADDRESS(ROW(I3),COLUMN(I2),4))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F18"/>
  <sheetViews>
    <sheetView zoomScaleNormal="100" workbookViewId="0">
      <selection activeCell="B3" sqref="B3:F18"/>
    </sheetView>
  </sheetViews>
  <sheetFormatPr baseColWidth="10" defaultRowHeight="15" x14ac:dyDescent="0.25"/>
  <cols>
    <col min="6" max="6" width="10.5703125" customWidth="1"/>
  </cols>
  <sheetData>
    <row r="1" spans="1:6" s="3" customFormat="1" ht="29.25" customHeight="1" x14ac:dyDescent="0.25">
      <c r="A1" s="4" t="str">
        <f>"KW " &amp; WEEKNUM(B1,21)</f>
        <v>KW 7</v>
      </c>
      <c r="B1" s="22">
        <v>41680</v>
      </c>
      <c r="C1" s="22"/>
      <c r="D1" s="22"/>
    </row>
    <row r="2" spans="1:6" x14ac:dyDescent="0.25">
      <c r="A2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</row>
    <row r="3" spans="1:6" x14ac:dyDescent="0.25">
      <c r="A3" s="2" t="s">
        <v>0</v>
      </c>
      <c r="B3">
        <v>102</v>
      </c>
      <c r="C3">
        <v>107</v>
      </c>
      <c r="D3">
        <v>104</v>
      </c>
      <c r="E3">
        <v>101</v>
      </c>
      <c r="F3">
        <v>111</v>
      </c>
    </row>
    <row r="4" spans="1:6" x14ac:dyDescent="0.25">
      <c r="A4" s="2" t="s">
        <v>1</v>
      </c>
      <c r="B4">
        <v>270</v>
      </c>
      <c r="C4">
        <v>266</v>
      </c>
      <c r="D4">
        <v>257</v>
      </c>
      <c r="E4">
        <v>252</v>
      </c>
      <c r="F4">
        <v>258</v>
      </c>
    </row>
    <row r="5" spans="1:6" x14ac:dyDescent="0.25">
      <c r="A5" s="2" t="s">
        <v>2</v>
      </c>
      <c r="B5">
        <v>1011</v>
      </c>
      <c r="C5">
        <v>1019</v>
      </c>
      <c r="D5">
        <v>1017</v>
      </c>
      <c r="E5">
        <v>1010</v>
      </c>
      <c r="F5">
        <v>1006</v>
      </c>
    </row>
    <row r="6" spans="1:6" x14ac:dyDescent="0.25">
      <c r="A6" s="2" t="s">
        <v>3</v>
      </c>
      <c r="B6">
        <v>205</v>
      </c>
      <c r="C6">
        <v>215</v>
      </c>
      <c r="D6">
        <v>222</v>
      </c>
      <c r="E6">
        <v>213</v>
      </c>
      <c r="F6">
        <v>205</v>
      </c>
    </row>
    <row r="7" spans="1:6" x14ac:dyDescent="0.25">
      <c r="A7" s="2" t="s">
        <v>4</v>
      </c>
      <c r="B7">
        <v>934</v>
      </c>
      <c r="C7">
        <v>993</v>
      </c>
      <c r="D7">
        <v>953</v>
      </c>
      <c r="E7">
        <v>971</v>
      </c>
      <c r="F7">
        <v>985</v>
      </c>
    </row>
    <row r="8" spans="1:6" x14ac:dyDescent="0.25">
      <c r="A8" s="2" t="s">
        <v>5</v>
      </c>
      <c r="B8">
        <v>504</v>
      </c>
      <c r="C8">
        <v>505</v>
      </c>
      <c r="D8">
        <v>503</v>
      </c>
      <c r="E8">
        <v>504</v>
      </c>
      <c r="F8">
        <v>508</v>
      </c>
    </row>
    <row r="9" spans="1:6" x14ac:dyDescent="0.25">
      <c r="A9" s="2" t="s">
        <v>6</v>
      </c>
      <c r="B9">
        <v>45</v>
      </c>
      <c r="C9">
        <v>46</v>
      </c>
      <c r="D9">
        <v>50</v>
      </c>
      <c r="E9">
        <v>47</v>
      </c>
      <c r="F9">
        <v>48</v>
      </c>
    </row>
    <row r="10" spans="1:6" x14ac:dyDescent="0.25">
      <c r="A10" s="2" t="s">
        <v>7</v>
      </c>
      <c r="B10">
        <v>355</v>
      </c>
      <c r="C10">
        <v>396</v>
      </c>
      <c r="D10">
        <v>395</v>
      </c>
      <c r="E10">
        <v>414</v>
      </c>
      <c r="F10">
        <v>413</v>
      </c>
    </row>
    <row r="11" spans="1:6" x14ac:dyDescent="0.25">
      <c r="A11" s="2" t="s">
        <v>8</v>
      </c>
      <c r="B11">
        <v>244</v>
      </c>
      <c r="C11">
        <v>237</v>
      </c>
      <c r="D11">
        <v>246</v>
      </c>
      <c r="E11">
        <v>246</v>
      </c>
      <c r="F11">
        <v>244</v>
      </c>
    </row>
    <row r="12" spans="1:6" x14ac:dyDescent="0.25">
      <c r="A12" s="2" t="s">
        <v>9</v>
      </c>
      <c r="B12">
        <v>169</v>
      </c>
      <c r="C12">
        <v>161</v>
      </c>
      <c r="D12">
        <v>111</v>
      </c>
      <c r="E12">
        <v>138</v>
      </c>
      <c r="F12">
        <v>159</v>
      </c>
    </row>
    <row r="13" spans="1:6" x14ac:dyDescent="0.25">
      <c r="A13" s="2" t="s">
        <v>10</v>
      </c>
      <c r="B13">
        <v>907</v>
      </c>
      <c r="C13">
        <v>974</v>
      </c>
      <c r="D13">
        <v>965</v>
      </c>
      <c r="E13">
        <v>933</v>
      </c>
      <c r="F13">
        <v>901</v>
      </c>
    </row>
    <row r="14" spans="1:6" x14ac:dyDescent="0.25">
      <c r="A14" s="2" t="s">
        <v>11</v>
      </c>
      <c r="B14">
        <v>999</v>
      </c>
      <c r="C14">
        <v>1025</v>
      </c>
      <c r="D14">
        <v>1098</v>
      </c>
      <c r="E14">
        <v>1019</v>
      </c>
      <c r="F14">
        <v>1034</v>
      </c>
    </row>
    <row r="15" spans="1:6" x14ac:dyDescent="0.25">
      <c r="A15" s="2" t="s">
        <v>12</v>
      </c>
      <c r="B15">
        <v>5</v>
      </c>
      <c r="C15">
        <v>12</v>
      </c>
      <c r="D15">
        <v>5</v>
      </c>
      <c r="E15">
        <v>10</v>
      </c>
      <c r="F15">
        <v>10</v>
      </c>
    </row>
    <row r="16" spans="1:6" x14ac:dyDescent="0.25">
      <c r="A16" s="2" t="s">
        <v>13</v>
      </c>
      <c r="B16">
        <v>5287</v>
      </c>
      <c r="C16">
        <v>5865</v>
      </c>
      <c r="D16">
        <v>5968</v>
      </c>
      <c r="E16">
        <v>5608</v>
      </c>
      <c r="F16">
        <v>5268</v>
      </c>
    </row>
    <row r="17" spans="1:6" x14ac:dyDescent="0.25">
      <c r="A17" s="2" t="s">
        <v>14</v>
      </c>
      <c r="B17">
        <v>976</v>
      </c>
      <c r="C17">
        <v>937</v>
      </c>
      <c r="D17">
        <v>948</v>
      </c>
      <c r="E17">
        <v>918</v>
      </c>
      <c r="F17">
        <v>964</v>
      </c>
    </row>
    <row r="18" spans="1:6" x14ac:dyDescent="0.25">
      <c r="A18" s="2" t="s">
        <v>15</v>
      </c>
      <c r="B18">
        <v>524</v>
      </c>
      <c r="C18">
        <v>485</v>
      </c>
      <c r="D18">
        <v>486</v>
      </c>
      <c r="E18">
        <v>500</v>
      </c>
      <c r="F18">
        <v>559</v>
      </c>
    </row>
  </sheetData>
  <mergeCells count="1">
    <mergeCell ref="B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F18"/>
  <sheetViews>
    <sheetView zoomScaleNormal="100" workbookViewId="0">
      <selection activeCell="B1" sqref="B1:D1"/>
    </sheetView>
  </sheetViews>
  <sheetFormatPr baseColWidth="10" defaultRowHeight="15" x14ac:dyDescent="0.25"/>
  <cols>
    <col min="6" max="6" width="10.5703125" customWidth="1"/>
  </cols>
  <sheetData>
    <row r="1" spans="1:6" s="3" customFormat="1" ht="29.25" customHeight="1" x14ac:dyDescent="0.25">
      <c r="A1" s="5" t="str">
        <f>"KW " &amp; WEEKNUM(B1,21)</f>
        <v>KW 40</v>
      </c>
      <c r="B1" s="22">
        <v>41547</v>
      </c>
      <c r="C1" s="22"/>
      <c r="D1" s="22"/>
    </row>
    <row r="2" spans="1:6" x14ac:dyDescent="0.25">
      <c r="A2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</row>
    <row r="3" spans="1:6" x14ac:dyDescent="0.25">
      <c r="A3" s="2" t="s">
        <v>0</v>
      </c>
      <c r="B3">
        <v>116</v>
      </c>
      <c r="C3">
        <v>111</v>
      </c>
      <c r="D3">
        <v>115</v>
      </c>
      <c r="E3">
        <v>112</v>
      </c>
      <c r="F3">
        <v>102</v>
      </c>
    </row>
    <row r="4" spans="1:6" x14ac:dyDescent="0.25">
      <c r="A4" s="2" t="s">
        <v>1</v>
      </c>
      <c r="B4">
        <v>255</v>
      </c>
      <c r="C4">
        <v>273</v>
      </c>
      <c r="D4">
        <v>264</v>
      </c>
      <c r="E4">
        <v>277</v>
      </c>
      <c r="F4">
        <v>271</v>
      </c>
    </row>
    <row r="5" spans="1:6" x14ac:dyDescent="0.25">
      <c r="A5" s="2" t="s">
        <v>2</v>
      </c>
      <c r="B5">
        <v>1001</v>
      </c>
      <c r="C5">
        <v>1015</v>
      </c>
      <c r="D5">
        <v>1024</v>
      </c>
      <c r="E5">
        <v>1000</v>
      </c>
      <c r="F5">
        <v>1006</v>
      </c>
    </row>
    <row r="6" spans="1:6" x14ac:dyDescent="0.25">
      <c r="A6" s="2" t="s">
        <v>3</v>
      </c>
      <c r="B6">
        <v>206</v>
      </c>
      <c r="C6">
        <v>208</v>
      </c>
      <c r="D6">
        <v>215</v>
      </c>
      <c r="E6">
        <v>200</v>
      </c>
      <c r="F6">
        <v>202</v>
      </c>
    </row>
    <row r="7" spans="1:6" x14ac:dyDescent="0.25">
      <c r="A7" s="2" t="s">
        <v>4</v>
      </c>
      <c r="B7">
        <v>906</v>
      </c>
      <c r="C7">
        <v>971</v>
      </c>
      <c r="D7">
        <v>912</v>
      </c>
      <c r="E7">
        <v>987</v>
      </c>
      <c r="F7">
        <v>941</v>
      </c>
    </row>
    <row r="8" spans="1:6" x14ac:dyDescent="0.25">
      <c r="A8" s="2" t="s">
        <v>5</v>
      </c>
      <c r="B8">
        <v>500</v>
      </c>
      <c r="C8">
        <v>502</v>
      </c>
      <c r="D8">
        <v>505</v>
      </c>
      <c r="E8">
        <v>500</v>
      </c>
      <c r="F8">
        <v>509</v>
      </c>
    </row>
    <row r="9" spans="1:6" x14ac:dyDescent="0.25">
      <c r="A9" s="2" t="s">
        <v>6</v>
      </c>
      <c r="B9">
        <v>45</v>
      </c>
      <c r="C9">
        <v>47</v>
      </c>
      <c r="D9">
        <v>46</v>
      </c>
      <c r="E9">
        <v>48</v>
      </c>
      <c r="F9">
        <v>45</v>
      </c>
    </row>
    <row r="10" spans="1:6" x14ac:dyDescent="0.25">
      <c r="A10" s="2" t="s">
        <v>7</v>
      </c>
      <c r="B10">
        <v>409</v>
      </c>
      <c r="C10">
        <v>352</v>
      </c>
      <c r="D10">
        <v>374</v>
      </c>
      <c r="E10">
        <v>378</v>
      </c>
      <c r="F10">
        <v>405</v>
      </c>
    </row>
    <row r="11" spans="1:6" x14ac:dyDescent="0.25">
      <c r="A11" s="2" t="s">
        <v>8</v>
      </c>
      <c r="B11">
        <v>249</v>
      </c>
      <c r="C11">
        <v>224</v>
      </c>
      <c r="D11">
        <v>222</v>
      </c>
      <c r="E11">
        <v>234</v>
      </c>
      <c r="F11">
        <v>225</v>
      </c>
    </row>
    <row r="12" spans="1:6" x14ac:dyDescent="0.25">
      <c r="A12" s="2" t="s">
        <v>9</v>
      </c>
      <c r="B12">
        <v>170</v>
      </c>
      <c r="C12">
        <v>150</v>
      </c>
      <c r="D12">
        <v>159</v>
      </c>
      <c r="E12">
        <v>156</v>
      </c>
      <c r="F12">
        <v>148</v>
      </c>
    </row>
    <row r="13" spans="1:6" x14ac:dyDescent="0.25">
      <c r="A13" s="2" t="s">
        <v>10</v>
      </c>
      <c r="B13">
        <v>891</v>
      </c>
      <c r="C13">
        <v>970</v>
      </c>
      <c r="D13">
        <v>998</v>
      </c>
      <c r="E13">
        <v>984</v>
      </c>
      <c r="F13">
        <v>938</v>
      </c>
    </row>
    <row r="14" spans="1:6" x14ac:dyDescent="0.25">
      <c r="A14" s="2" t="s">
        <v>11</v>
      </c>
      <c r="B14">
        <v>1054</v>
      </c>
      <c r="C14">
        <v>1052</v>
      </c>
      <c r="D14">
        <v>1066</v>
      </c>
      <c r="E14">
        <v>1108</v>
      </c>
      <c r="F14">
        <v>1014</v>
      </c>
    </row>
    <row r="15" spans="1:6" x14ac:dyDescent="0.25">
      <c r="A15" s="2" t="s">
        <v>12</v>
      </c>
      <c r="B15">
        <v>6</v>
      </c>
      <c r="C15">
        <v>10</v>
      </c>
      <c r="D15">
        <v>6</v>
      </c>
      <c r="E15">
        <v>9</v>
      </c>
      <c r="F15">
        <v>9</v>
      </c>
    </row>
    <row r="16" spans="1:6" x14ac:dyDescent="0.25">
      <c r="A16" s="2" t="s">
        <v>13</v>
      </c>
      <c r="B16">
        <v>5865</v>
      </c>
      <c r="C16">
        <v>5515</v>
      </c>
      <c r="D16">
        <v>5612</v>
      </c>
      <c r="E16">
        <v>5902</v>
      </c>
      <c r="F16">
        <v>5219</v>
      </c>
    </row>
    <row r="17" spans="1:6" x14ac:dyDescent="0.25">
      <c r="A17" s="2" t="s">
        <v>14</v>
      </c>
      <c r="B17">
        <v>945</v>
      </c>
      <c r="C17">
        <v>894</v>
      </c>
      <c r="D17">
        <v>907</v>
      </c>
      <c r="E17">
        <v>984</v>
      </c>
      <c r="F17">
        <v>943</v>
      </c>
    </row>
    <row r="18" spans="1:6" x14ac:dyDescent="0.25">
      <c r="A18" s="2" t="s">
        <v>15</v>
      </c>
      <c r="B18">
        <v>530</v>
      </c>
      <c r="C18">
        <v>570</v>
      </c>
      <c r="D18">
        <v>565</v>
      </c>
      <c r="E18">
        <v>512</v>
      </c>
      <c r="F18">
        <v>584</v>
      </c>
    </row>
  </sheetData>
  <mergeCells count="1">
    <mergeCell ref="B1:D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F18"/>
  <sheetViews>
    <sheetView zoomScaleNormal="100" workbookViewId="0">
      <selection activeCell="D38" sqref="D38"/>
    </sheetView>
  </sheetViews>
  <sheetFormatPr baseColWidth="10" defaultRowHeight="15" x14ac:dyDescent="0.25"/>
  <cols>
    <col min="6" max="6" width="10.5703125" customWidth="1"/>
  </cols>
  <sheetData>
    <row r="1" spans="1:6" s="3" customFormat="1" ht="29.25" customHeight="1" x14ac:dyDescent="0.25">
      <c r="A1" s="4" t="str">
        <f>"KW " &amp; WEEKNUM(B1,21)</f>
        <v>KW 7</v>
      </c>
      <c r="B1" s="22">
        <v>41680</v>
      </c>
      <c r="C1" s="22"/>
      <c r="D1" s="22"/>
    </row>
    <row r="2" spans="1:6" x14ac:dyDescent="0.25">
      <c r="A2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</row>
    <row r="3" spans="1:6" x14ac:dyDescent="0.25">
      <c r="A3" s="2" t="s">
        <v>0</v>
      </c>
      <c r="B3">
        <f ca="1">RANDBETWEEN(100,120)</f>
        <v>105</v>
      </c>
      <c r="C3">
        <f t="shared" ref="C3:F3" ca="1" si="0">RANDBETWEEN(100,120)</f>
        <v>108</v>
      </c>
      <c r="D3">
        <f t="shared" ca="1" si="0"/>
        <v>100</v>
      </c>
      <c r="E3">
        <f t="shared" ca="1" si="0"/>
        <v>117</v>
      </c>
      <c r="F3">
        <f t="shared" ca="1" si="0"/>
        <v>110</v>
      </c>
    </row>
    <row r="4" spans="1:6" x14ac:dyDescent="0.25">
      <c r="A4" s="2" t="s">
        <v>1</v>
      </c>
      <c r="B4">
        <f ca="1">RANDBETWEEN(250,280)</f>
        <v>257</v>
      </c>
      <c r="C4">
        <f t="shared" ref="C4:F4" ca="1" si="1">RANDBETWEEN(250,280)</f>
        <v>257</v>
      </c>
      <c r="D4">
        <f t="shared" ca="1" si="1"/>
        <v>270</v>
      </c>
      <c r="E4">
        <f t="shared" ca="1" si="1"/>
        <v>273</v>
      </c>
      <c r="F4">
        <f t="shared" ca="1" si="1"/>
        <v>255</v>
      </c>
    </row>
    <row r="5" spans="1:6" x14ac:dyDescent="0.25">
      <c r="A5" s="2" t="s">
        <v>2</v>
      </c>
      <c r="B5">
        <f ca="1">RANDBETWEEN(1000,1030)</f>
        <v>1003</v>
      </c>
      <c r="C5">
        <f t="shared" ref="C5:F5" ca="1" si="2">RANDBETWEEN(1000,1030)</f>
        <v>1016</v>
      </c>
      <c r="D5">
        <f t="shared" ca="1" si="2"/>
        <v>1005</v>
      </c>
      <c r="E5">
        <f t="shared" ca="1" si="2"/>
        <v>1023</v>
      </c>
      <c r="F5">
        <f t="shared" ca="1" si="2"/>
        <v>1028</v>
      </c>
    </row>
    <row r="6" spans="1:6" x14ac:dyDescent="0.25">
      <c r="A6" s="2" t="s">
        <v>3</v>
      </c>
      <c r="B6">
        <f ca="1">RANDBETWEEN(200,222)</f>
        <v>205</v>
      </c>
      <c r="C6">
        <f t="shared" ref="C6:F6" ca="1" si="3">RANDBETWEEN(200,222)</f>
        <v>204</v>
      </c>
      <c r="D6">
        <f t="shared" ca="1" si="3"/>
        <v>215</v>
      </c>
      <c r="E6">
        <f t="shared" ca="1" si="3"/>
        <v>215</v>
      </c>
      <c r="F6">
        <f t="shared" ca="1" si="3"/>
        <v>215</v>
      </c>
    </row>
    <row r="7" spans="1:6" x14ac:dyDescent="0.25">
      <c r="A7" s="2" t="s">
        <v>4</v>
      </c>
      <c r="B7">
        <f ca="1">RANDBETWEEN(888,1000)</f>
        <v>938</v>
      </c>
      <c r="C7">
        <f t="shared" ref="C7:F7" ca="1" si="4">RANDBETWEEN(888,1000)</f>
        <v>894</v>
      </c>
      <c r="D7">
        <f t="shared" ca="1" si="4"/>
        <v>903</v>
      </c>
      <c r="E7">
        <f t="shared" ca="1" si="4"/>
        <v>910</v>
      </c>
      <c r="F7">
        <f t="shared" ca="1" si="4"/>
        <v>951</v>
      </c>
    </row>
    <row r="8" spans="1:6" x14ac:dyDescent="0.25">
      <c r="A8" s="2" t="s">
        <v>5</v>
      </c>
      <c r="B8">
        <f ca="1">RANDBETWEEN(500,510)</f>
        <v>503</v>
      </c>
      <c r="C8">
        <f t="shared" ref="C8:F8" ca="1" si="5">RANDBETWEEN(500,510)</f>
        <v>504</v>
      </c>
      <c r="D8">
        <f t="shared" ca="1" si="5"/>
        <v>505</v>
      </c>
      <c r="E8">
        <f t="shared" ca="1" si="5"/>
        <v>507</v>
      </c>
      <c r="F8">
        <f t="shared" ca="1" si="5"/>
        <v>505</v>
      </c>
    </row>
    <row r="9" spans="1:6" x14ac:dyDescent="0.25">
      <c r="A9" s="2" t="s">
        <v>6</v>
      </c>
      <c r="B9">
        <f ca="1">RANDBETWEEN(45,50)</f>
        <v>48</v>
      </c>
      <c r="C9">
        <f t="shared" ref="C9:F9" ca="1" si="6">RANDBETWEEN(45,50)</f>
        <v>50</v>
      </c>
      <c r="D9">
        <f t="shared" ca="1" si="6"/>
        <v>50</v>
      </c>
      <c r="E9">
        <f t="shared" ca="1" si="6"/>
        <v>49</v>
      </c>
      <c r="F9">
        <f t="shared" ca="1" si="6"/>
        <v>48</v>
      </c>
    </row>
    <row r="10" spans="1:6" x14ac:dyDescent="0.25">
      <c r="A10" s="2" t="s">
        <v>7</v>
      </c>
      <c r="B10">
        <f ca="1">RANDBETWEEN(350,420)</f>
        <v>399</v>
      </c>
      <c r="C10">
        <f t="shared" ref="C10:F10" ca="1" si="7">RANDBETWEEN(350,420)</f>
        <v>407</v>
      </c>
      <c r="D10">
        <f t="shared" ca="1" si="7"/>
        <v>354</v>
      </c>
      <c r="E10">
        <f t="shared" ca="1" si="7"/>
        <v>364</v>
      </c>
      <c r="F10">
        <f t="shared" ca="1" si="7"/>
        <v>361</v>
      </c>
    </row>
    <row r="11" spans="1:6" x14ac:dyDescent="0.25">
      <c r="A11" s="2" t="s">
        <v>8</v>
      </c>
      <c r="B11">
        <f ca="1">RANDBETWEEN(222,250)</f>
        <v>227</v>
      </c>
      <c r="C11">
        <f t="shared" ref="C11:F11" ca="1" si="8">RANDBETWEEN(222,250)</f>
        <v>225</v>
      </c>
      <c r="D11">
        <f t="shared" ca="1" si="8"/>
        <v>240</v>
      </c>
      <c r="E11">
        <f t="shared" ca="1" si="8"/>
        <v>236</v>
      </c>
      <c r="F11">
        <f t="shared" ca="1" si="8"/>
        <v>223</v>
      </c>
    </row>
    <row r="12" spans="1:6" x14ac:dyDescent="0.25">
      <c r="A12" s="2" t="s">
        <v>9</v>
      </c>
      <c r="B12">
        <f ca="1">RANDBETWEEN(111,175)</f>
        <v>140</v>
      </c>
      <c r="C12">
        <f t="shared" ref="C12:F12" ca="1" si="9">RANDBETWEEN(111,175)</f>
        <v>140</v>
      </c>
      <c r="D12">
        <f t="shared" ca="1" si="9"/>
        <v>160</v>
      </c>
      <c r="E12">
        <f t="shared" ca="1" si="9"/>
        <v>114</v>
      </c>
      <c r="F12">
        <f t="shared" ca="1" si="9"/>
        <v>131</v>
      </c>
    </row>
    <row r="13" spans="1:6" x14ac:dyDescent="0.25">
      <c r="A13" s="2" t="s">
        <v>10</v>
      </c>
      <c r="B13">
        <f t="shared" ref="B13:F17" ca="1" si="10">RANDBETWEEN(888,1000)</f>
        <v>903</v>
      </c>
      <c r="C13">
        <f t="shared" ca="1" si="10"/>
        <v>987</v>
      </c>
      <c r="D13">
        <f t="shared" ca="1" si="10"/>
        <v>978</v>
      </c>
      <c r="E13">
        <f t="shared" ca="1" si="10"/>
        <v>928</v>
      </c>
      <c r="F13">
        <f t="shared" ca="1" si="10"/>
        <v>890</v>
      </c>
    </row>
    <row r="14" spans="1:6" x14ac:dyDescent="0.25">
      <c r="A14" s="2" t="s">
        <v>11</v>
      </c>
      <c r="B14">
        <f ca="1">RANDBETWEEN(999,1111)</f>
        <v>1062</v>
      </c>
      <c r="C14">
        <f t="shared" ref="C14:F14" ca="1" si="11">RANDBETWEEN(999,1111)</f>
        <v>1039</v>
      </c>
      <c r="D14">
        <f t="shared" ca="1" si="11"/>
        <v>1111</v>
      </c>
      <c r="E14">
        <f t="shared" ca="1" si="11"/>
        <v>1070</v>
      </c>
      <c r="F14">
        <f t="shared" ca="1" si="11"/>
        <v>1001</v>
      </c>
    </row>
    <row r="15" spans="1:6" x14ac:dyDescent="0.25">
      <c r="A15" s="2" t="s">
        <v>12</v>
      </c>
      <c r="B15">
        <f ca="1">RANDBETWEEN(5,12)</f>
        <v>12</v>
      </c>
      <c r="C15">
        <f t="shared" ref="C15:F15" ca="1" si="12">RANDBETWEEN(5,12)</f>
        <v>5</v>
      </c>
      <c r="D15">
        <f t="shared" ca="1" si="12"/>
        <v>12</v>
      </c>
      <c r="E15">
        <f t="shared" ca="1" si="12"/>
        <v>10</v>
      </c>
      <c r="F15">
        <f t="shared" ca="1" si="12"/>
        <v>7</v>
      </c>
    </row>
    <row r="16" spans="1:6" x14ac:dyDescent="0.25">
      <c r="A16" s="2" t="s">
        <v>13</v>
      </c>
      <c r="B16">
        <f ca="1">RANDBETWEEN(5200,6000)</f>
        <v>5313</v>
      </c>
      <c r="C16">
        <f t="shared" ref="C16:F16" ca="1" si="13">RANDBETWEEN(5200,6000)</f>
        <v>5767</v>
      </c>
      <c r="D16">
        <f t="shared" ca="1" si="13"/>
        <v>5743</v>
      </c>
      <c r="E16">
        <f t="shared" ca="1" si="13"/>
        <v>5695</v>
      </c>
      <c r="F16">
        <f t="shared" ca="1" si="13"/>
        <v>5255</v>
      </c>
    </row>
    <row r="17" spans="1:6" x14ac:dyDescent="0.25">
      <c r="A17" s="2" t="s">
        <v>14</v>
      </c>
      <c r="B17">
        <f t="shared" ca="1" si="10"/>
        <v>966</v>
      </c>
      <c r="C17">
        <f t="shared" ca="1" si="10"/>
        <v>914</v>
      </c>
      <c r="D17">
        <f t="shared" ca="1" si="10"/>
        <v>914</v>
      </c>
      <c r="E17">
        <f t="shared" ca="1" si="10"/>
        <v>903</v>
      </c>
      <c r="F17">
        <f t="shared" ca="1" si="10"/>
        <v>933</v>
      </c>
    </row>
    <row r="18" spans="1:6" x14ac:dyDescent="0.25">
      <c r="A18" s="2" t="s">
        <v>15</v>
      </c>
      <c r="B18">
        <f ca="1">RANDBETWEEN(430,600)</f>
        <v>600</v>
      </c>
      <c r="C18">
        <f t="shared" ref="C18:F18" ca="1" si="14">RANDBETWEEN(430,600)</f>
        <v>502</v>
      </c>
      <c r="D18">
        <f t="shared" ca="1" si="14"/>
        <v>496</v>
      </c>
      <c r="E18">
        <f t="shared" ca="1" si="14"/>
        <v>499</v>
      </c>
      <c r="F18">
        <f t="shared" ca="1" si="14"/>
        <v>588</v>
      </c>
    </row>
  </sheetData>
  <mergeCells count="1">
    <mergeCell ref="B1:D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14"/>
  <sheetViews>
    <sheetView workbookViewId="0">
      <selection activeCell="D13" sqref="D13"/>
    </sheetView>
  </sheetViews>
  <sheetFormatPr baseColWidth="10" defaultRowHeight="15" x14ac:dyDescent="0.25"/>
  <cols>
    <col min="1" max="1" width="16.28515625" bestFit="1" customWidth="1"/>
  </cols>
  <sheetData>
    <row r="1" spans="1:4" x14ac:dyDescent="0.25">
      <c r="B1" s="9">
        <v>2012</v>
      </c>
      <c r="C1" s="10">
        <f>B1+1</f>
        <v>2013</v>
      </c>
      <c r="D1" s="10">
        <f>C1+1</f>
        <v>2014</v>
      </c>
    </row>
    <row r="2" spans="1:4" x14ac:dyDescent="0.25">
      <c r="A2" s="7" t="s">
        <v>22</v>
      </c>
      <c r="B2" s="6">
        <f>DATE(B1,1,1)</f>
        <v>40909</v>
      </c>
      <c r="C2" s="6">
        <f t="shared" ref="C2:D2" si="0">DATE(C1,1,1)</f>
        <v>41275</v>
      </c>
      <c r="D2" s="6">
        <f t="shared" si="0"/>
        <v>41640</v>
      </c>
    </row>
    <row r="3" spans="1:4" x14ac:dyDescent="0.25">
      <c r="A3" s="7" t="s">
        <v>23</v>
      </c>
      <c r="B3" s="6">
        <f>Ostern-2</f>
        <v>41005</v>
      </c>
      <c r="C3" s="6">
        <f>Ostern-2</f>
        <v>41005</v>
      </c>
      <c r="D3" s="6">
        <f>Ostern-2</f>
        <v>41005</v>
      </c>
    </row>
    <row r="4" spans="1:4" x14ac:dyDescent="0.25">
      <c r="A4" s="7" t="s">
        <v>24</v>
      </c>
      <c r="B4" s="6">
        <f>7*ROUND((4&amp;-B1)/7+MOD(19*MOD(B1,19)-7,30)*0.14,)-6</f>
        <v>41007</v>
      </c>
      <c r="C4" s="6">
        <f t="shared" ref="C4:D4" si="1">7*ROUND((4&amp;-C1)/7+MOD(19*MOD(C1,19)-7,30)*0.14,)-6</f>
        <v>41364</v>
      </c>
      <c r="D4" s="6">
        <f t="shared" si="1"/>
        <v>41749</v>
      </c>
    </row>
    <row r="5" spans="1:4" x14ac:dyDescent="0.25">
      <c r="A5" s="7" t="s">
        <v>25</v>
      </c>
      <c r="B5" s="6">
        <f>Ostern+1</f>
        <v>41008</v>
      </c>
      <c r="C5" s="6">
        <f>Ostern+1</f>
        <v>41008</v>
      </c>
      <c r="D5" s="6">
        <f>Ostern+1</f>
        <v>41008</v>
      </c>
    </row>
    <row r="6" spans="1:4" x14ac:dyDescent="0.25">
      <c r="A6" s="8" t="s">
        <v>26</v>
      </c>
      <c r="B6" s="6">
        <f>DATE(B1,5,1)</f>
        <v>41030</v>
      </c>
      <c r="C6" s="6">
        <f t="shared" ref="C6:D6" si="2">DATE(C1,5,1)</f>
        <v>41395</v>
      </c>
      <c r="D6" s="6">
        <f t="shared" si="2"/>
        <v>41760</v>
      </c>
    </row>
    <row r="7" spans="1:4" x14ac:dyDescent="0.25">
      <c r="A7" s="7" t="s">
        <v>27</v>
      </c>
      <c r="B7" s="6">
        <f>Ostern+39</f>
        <v>41046</v>
      </c>
      <c r="C7" s="6">
        <f>Ostern+39</f>
        <v>41046</v>
      </c>
      <c r="D7" s="6">
        <f>Ostern+39</f>
        <v>41046</v>
      </c>
    </row>
    <row r="8" spans="1:4" x14ac:dyDescent="0.25">
      <c r="A8" s="7" t="s">
        <v>28</v>
      </c>
      <c r="B8" s="6">
        <f>Ostern+49</f>
        <v>41056</v>
      </c>
      <c r="C8" s="6">
        <f>Ostern+49</f>
        <v>41056</v>
      </c>
      <c r="D8" s="6">
        <f>Ostern+49</f>
        <v>41056</v>
      </c>
    </row>
    <row r="9" spans="1:4" x14ac:dyDescent="0.25">
      <c r="A9" s="7" t="s">
        <v>29</v>
      </c>
      <c r="B9" s="6">
        <f>Ostern+50</f>
        <v>41057</v>
      </c>
      <c r="C9" s="6">
        <f>Ostern+50</f>
        <v>41057</v>
      </c>
      <c r="D9" s="6">
        <f>Ostern+50</f>
        <v>41057</v>
      </c>
    </row>
    <row r="10" spans="1:4" x14ac:dyDescent="0.25">
      <c r="A10" s="7" t="s">
        <v>30</v>
      </c>
      <c r="B10" s="6">
        <f>DATE(B1,3,10)</f>
        <v>40978</v>
      </c>
      <c r="C10" s="6">
        <f t="shared" ref="C10:D10" si="3">DATE(C1,3,10)</f>
        <v>41343</v>
      </c>
      <c r="D10" s="6">
        <f t="shared" si="3"/>
        <v>41708</v>
      </c>
    </row>
    <row r="11" spans="1:4" x14ac:dyDescent="0.25">
      <c r="A11" s="7" t="s">
        <v>31</v>
      </c>
      <c r="B11" s="6">
        <f>DATE(B1,12,24)</f>
        <v>41267</v>
      </c>
      <c r="C11" s="6">
        <f t="shared" ref="C11:D11" si="4">DATE(C1,12,24)</f>
        <v>41632</v>
      </c>
      <c r="D11" s="6">
        <f t="shared" si="4"/>
        <v>41997</v>
      </c>
    </row>
    <row r="12" spans="1:4" x14ac:dyDescent="0.25">
      <c r="A12" s="7" t="s">
        <v>32</v>
      </c>
      <c r="B12" s="6">
        <f>DATE(B1,12,25)</f>
        <v>41268</v>
      </c>
      <c r="C12" s="6">
        <f t="shared" ref="C12:D12" si="5">DATE(C1,12,25)</f>
        <v>41633</v>
      </c>
      <c r="D12" s="6">
        <f t="shared" si="5"/>
        <v>41998</v>
      </c>
    </row>
    <row r="13" spans="1:4" x14ac:dyDescent="0.25">
      <c r="A13" s="7" t="s">
        <v>33</v>
      </c>
      <c r="B13" s="6">
        <f>DATE(B1,12,26)</f>
        <v>41269</v>
      </c>
      <c r="C13" s="6">
        <f t="shared" ref="C13:D13" si="6">DATE(C1,12,26)</f>
        <v>41634</v>
      </c>
      <c r="D13" s="6">
        <f t="shared" si="6"/>
        <v>41999</v>
      </c>
    </row>
    <row r="14" spans="1:4" x14ac:dyDescent="0.25">
      <c r="A14" s="7" t="s">
        <v>34</v>
      </c>
      <c r="B14" s="6">
        <f>DATE(B1,12,31)</f>
        <v>41274</v>
      </c>
      <c r="C14" s="6">
        <f t="shared" ref="C14:D14" si="7">DATE(C1,12,31)</f>
        <v>41639</v>
      </c>
      <c r="D14" s="6">
        <f t="shared" si="7"/>
        <v>42004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KW40-13</vt:lpstr>
      <vt:lpstr>KW41-13</vt:lpstr>
      <vt:lpstr>KW42-13</vt:lpstr>
      <vt:lpstr>KW43-13</vt:lpstr>
      <vt:lpstr>KeineProduktion</vt:lpstr>
      <vt:lpstr>Data</vt:lpstr>
      <vt:lpstr>MaxAbw4013</vt:lpstr>
      <vt:lpstr>Ostern</vt:lpstr>
      <vt:lpstr>VglZuKW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 @ GMG-CC.de</dc:creator>
  <cp:lastModifiedBy>Günther Mumme @ GMG-CC.de</cp:lastModifiedBy>
  <dcterms:created xsi:type="dcterms:W3CDTF">2013-07-15T22:03:45Z</dcterms:created>
  <dcterms:modified xsi:type="dcterms:W3CDTF">2014-02-11T09:27:01Z</dcterms:modified>
</cp:coreProperties>
</file>