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Data vom Server\"/>
    </mc:Choice>
  </mc:AlternateContent>
  <bookViews>
    <workbookView xWindow="120" yWindow="45" windowWidth="15180" windowHeight="8070"/>
  </bookViews>
  <sheets>
    <sheet name="Übersicht" sheetId="1" r:id="rId1"/>
    <sheet name="SVerweis()" sheetId="2" r:id="rId2"/>
    <sheet name="WVerweis()" sheetId="3" r:id="rId3"/>
  </sheets>
  <calcPr calcId="152511" concurrentCalc="0"/>
</workbook>
</file>

<file path=xl/calcChain.xml><?xml version="1.0" encoding="utf-8"?>
<calcChain xmlns="http://schemas.openxmlformats.org/spreadsheetml/2006/main">
  <c r="D32" i="3" l="1"/>
  <c r="D33" i="3"/>
  <c r="C33" i="3"/>
  <c r="C32" i="3"/>
  <c r="C12" i="3"/>
  <c r="D13" i="3"/>
  <c r="C13" i="3"/>
  <c r="D12" i="3"/>
  <c r="F9" i="2"/>
  <c r="H8" i="2"/>
  <c r="H7" i="2"/>
  <c r="H4" i="2"/>
  <c r="H3" i="2"/>
  <c r="H2" i="2"/>
  <c r="H6" i="2"/>
  <c r="G6" i="2"/>
  <c r="G4" i="2"/>
  <c r="G5" i="2"/>
  <c r="G7" i="2"/>
  <c r="G8" i="2"/>
  <c r="H5" i="2"/>
  <c r="G3" i="2"/>
  <c r="G2" i="2"/>
</calcChain>
</file>

<file path=xl/sharedStrings.xml><?xml version="1.0" encoding="utf-8"?>
<sst xmlns="http://schemas.openxmlformats.org/spreadsheetml/2006/main" count="79" uniqueCount="61">
  <si>
    <t>Sucht senkrecht in einer Matrix und gibt einen Wert zurück</t>
  </si>
  <si>
    <t>Sucht waagerecht in einer Matrix und gibt einen Wert zurück</t>
  </si>
  <si>
    <t>Funktions-Name</t>
  </si>
  <si>
    <t>Kurzbeschreibung</t>
  </si>
  <si>
    <t>x</t>
  </si>
  <si>
    <t>Sucht in einer Matrix</t>
  </si>
  <si>
    <t>SUCHEN</t>
  </si>
  <si>
    <t>FINDEN</t>
  </si>
  <si>
    <t>SVERWEIS</t>
  </si>
  <si>
    <t>WVERWEIS</t>
  </si>
  <si>
    <t>VERWEIS</t>
  </si>
  <si>
    <t>INDEX</t>
  </si>
  <si>
    <t>VERGLEICH</t>
  </si>
  <si>
    <t>WAHL</t>
  </si>
  <si>
    <t>Note</t>
  </si>
  <si>
    <t>Textform</t>
  </si>
  <si>
    <t>Sehr gut ++</t>
  </si>
  <si>
    <t>Sehr gut</t>
  </si>
  <si>
    <t>Gut</t>
  </si>
  <si>
    <t>Befriedigend</t>
  </si>
  <si>
    <t>Ausreichend</t>
  </si>
  <si>
    <t>Mangelhaft</t>
  </si>
  <si>
    <t>Ungenügend</t>
  </si>
  <si>
    <t>Auswertung</t>
  </si>
  <si>
    <t>Name</t>
  </si>
  <si>
    <t>Notenschnitt</t>
  </si>
  <si>
    <t>Zeugnisnote</t>
  </si>
  <si>
    <t>Alexander</t>
  </si>
  <si>
    <t>Beate</t>
  </si>
  <si>
    <t>Numerisch</t>
  </si>
  <si>
    <t>Cäsar</t>
  </si>
  <si>
    <t>Siehe Hinweise</t>
  </si>
  <si>
    <t>Diana</t>
  </si>
  <si>
    <t>Erich</t>
  </si>
  <si>
    <t>Franziska</t>
  </si>
  <si>
    <t>---</t>
  </si>
  <si>
    <t>Günther</t>
  </si>
  <si>
    <t>Hilda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</si>
  <si>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</si>
  <si>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</si>
  <si>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</si>
  <si>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</si>
  <si>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</si>
  <si>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</si>
  <si>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</si>
  <si>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</si>
  <si>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</si>
  <si>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</si>
  <si>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</si>
  <si>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</si>
  <si>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</si>
  <si>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Umsatz mit</t>
  </si>
  <si>
    <t>Umsatz-Monat</t>
  </si>
  <si>
    <t>Produkt</t>
  </si>
  <si>
    <t>(1) Brot</t>
  </si>
  <si>
    <t>(2) Brötchen</t>
  </si>
  <si>
    <t>(3) Gebäck</t>
  </si>
  <si>
    <t>(4) Kuchen</t>
  </si>
  <si>
    <t>(5) Kaffee</t>
  </si>
  <si>
    <t>(6) Sonstiges</t>
  </si>
  <si>
    <t>Übersicht der Arbeitsblätter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</si>
</sst>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mmm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0" borderId="0" xfId="0" applyFont="1"/>
    <xf numFmtId="0" fontId="0" fillId="0" borderId="0" xfId="0" quotePrefix="1" applyAlignment="1">
      <alignment horizontal="center"/>
    </xf>
    <xf numFmtId="0" fontId="0" fillId="3" borderId="0" xfId="0" applyFill="1"/>
    <xf numFmtId="0" fontId="0" fillId="4" borderId="1" xfId="0" applyFill="1" applyBorder="1"/>
    <xf numFmtId="0" fontId="0" fillId="5" borderId="0" xfId="0" applyFill="1"/>
    <xf numFmtId="44" fontId="0" fillId="0" borderId="0" xfId="1" applyFont="1"/>
    <xf numFmtId="0" fontId="0" fillId="6" borderId="0" xfId="0" applyFill="1"/>
    <xf numFmtId="164" fontId="0" fillId="4" borderId="1" xfId="0" applyNumberFormat="1" applyFill="1" applyBorder="1"/>
    <xf numFmtId="164" fontId="0" fillId="0" borderId="0" xfId="0" applyNumberFormat="1"/>
    <xf numFmtId="0" fontId="1" fillId="7" borderId="1" xfId="0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904874</xdr:colOff>
      <xdr:row>8</xdr:row>
      <xdr:rowOff>28575</xdr:rowOff>
    </xdr:from>
    <xdr:to>
      <xdr:col>1</xdr:col>
      <xdr:colOff>3552825</xdr:colOff>
      <xdr:row>13</xdr:row>
      <xdr:rowOff>109347</xdr:rowOff>
    </xdr:to>
    <xdr:sp macro="" textlink="">
      <xdr:nvSpPr>
        <xdr:cNvPr id="2" name="Fensterinhalt horizontal verschieben 1"/>
        <xdr:cNvSpPr/>
      </xdr:nvSpPr>
      <xdr:spPr>
        <a:xfrm rot="19870808">
          <a:off x="2514599" y="1552575"/>
          <a:ext cx="2647951" cy="1033272"/>
        </a:xfrm>
        <a:prstGeom prst="horizontalScroll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/>
            <a:t>Sorry, alles</a:t>
          </a:r>
          <a:r>
            <a:rPr lang="de-DE" sz="1400" baseline="0"/>
            <a:t> noch in Planung.</a:t>
          </a:r>
        </a:p>
        <a:p>
          <a:pPr algn="ctr"/>
          <a:r>
            <a:rPr lang="de-DE" sz="1400" baseline="0"/>
            <a:t>Kommt aber noch.</a:t>
          </a:r>
        </a:p>
        <a:p>
          <a:pPr algn="ctr"/>
          <a:r>
            <a:rPr lang="de-DE" sz="1400" baseline="0"/>
            <a:t>Versprochen!</a:t>
          </a:r>
          <a:endParaRPr lang="de-DE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20"/>
  <sheetViews>
    <sheetView tabSelected="1" workbookViewId="0">
      <selection activeCell="A14" sqref="A14"/>
    </sheetView>
  </sheetViews>
  <sheetFormatPr baseColWidth="10" defaultRowHeight="15" x14ac:dyDescent="0.25"/>
  <cols>
    <col min="1" max="1" width="26.140625" bestFit="1" customWidth="1"/>
    <col min="2" max="2" width="139.5703125" customWidth="1"/>
  </cols>
  <sheetData>
    <row r="1" spans="1:2" x14ac:dyDescent="0.25">
      <c r="A1" s="14" t="s">
        <v>60</v>
      </c>
    </row>
    <row r="2" spans="1:2" x14ac:dyDescent="0.25">
      <c r="A2" t="s">
        <v>2</v>
      </c>
      <c r="B2" t="s">
        <v>3</v>
      </c>
    </row>
    <row r="3" spans="1:2" x14ac:dyDescent="0.25">
      <c r="A3" s="1" t="s">
        <v>8</v>
      </c>
      <c r="B3" s="1" t="s">
        <v>0</v>
      </c>
    </row>
    <row r="4" spans="1:2" x14ac:dyDescent="0.25">
      <c r="A4" s="1" t="s">
        <v>9</v>
      </c>
      <c r="B4" s="1" t="s">
        <v>1</v>
      </c>
    </row>
    <row r="5" spans="1:2" x14ac:dyDescent="0.25">
      <c r="A5" s="1" t="s">
        <v>10</v>
      </c>
      <c r="B5" s="1" t="s">
        <v>5</v>
      </c>
    </row>
    <row r="6" spans="1:2" x14ac:dyDescent="0.25">
      <c r="A6" s="1" t="s">
        <v>6</v>
      </c>
      <c r="B6" s="1" t="s">
        <v>4</v>
      </c>
    </row>
    <row r="7" spans="1:2" x14ac:dyDescent="0.25">
      <c r="A7" s="1" t="s">
        <v>7</v>
      </c>
      <c r="B7" s="1" t="s">
        <v>4</v>
      </c>
    </row>
    <row r="10" spans="1:2" x14ac:dyDescent="0.25">
      <c r="A10" s="1" t="s">
        <v>11</v>
      </c>
      <c r="B10" s="1" t="s">
        <v>4</v>
      </c>
    </row>
    <row r="11" spans="1:2" x14ac:dyDescent="0.25">
      <c r="A11" s="1" t="s">
        <v>12</v>
      </c>
      <c r="B11" s="1" t="s">
        <v>4</v>
      </c>
    </row>
    <row r="12" spans="1:2" x14ac:dyDescent="0.25">
      <c r="A12" s="1" t="s">
        <v>13</v>
      </c>
      <c r="B12" s="1" t="s">
        <v>4</v>
      </c>
    </row>
    <row r="13" spans="1:2" x14ac:dyDescent="0.25">
      <c r="A13" s="1"/>
      <c r="B13" s="1"/>
    </row>
    <row r="14" spans="1:2" x14ac:dyDescent="0.25">
      <c r="A14" s="1"/>
      <c r="B14" s="1"/>
    </row>
    <row r="15" spans="1:2" x14ac:dyDescent="0.25">
      <c r="A15" s="1"/>
      <c r="B15" s="1"/>
    </row>
    <row r="16" spans="1:2" x14ac:dyDescent="0.25">
      <c r="A16" s="1"/>
      <c r="B16" s="1"/>
    </row>
    <row r="17" spans="1:2" x14ac:dyDescent="0.25">
      <c r="A17" s="1"/>
      <c r="B17" s="1"/>
    </row>
    <row r="18" spans="1:2" x14ac:dyDescent="0.25">
      <c r="A18" s="1"/>
    </row>
    <row r="19" spans="1:2" x14ac:dyDescent="0.25">
      <c r="A19" s="1"/>
      <c r="B19" s="1"/>
    </row>
    <row r="20" spans="1:2" x14ac:dyDescent="0.25">
      <c r="A20" s="1"/>
      <c r="B20" s="1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F0"/>
  </sheetPr>
  <dimension ref="A1:I12"/>
  <sheetViews>
    <sheetView topLeftCell="B1" workbookViewId="0">
      <selection activeCell="G39" sqref="G39"/>
    </sheetView>
  </sheetViews>
  <sheetFormatPr baseColWidth="10" defaultRowHeight="15" x14ac:dyDescent="0.25"/>
  <cols>
    <col min="1" max="1" width="11.42578125" style="2"/>
    <col min="2" max="2" width="12.5703125" bestFit="1" customWidth="1"/>
    <col min="4" max="4" width="11.7109375" bestFit="1" customWidth="1"/>
    <col min="6" max="6" width="12.5703125" bestFit="1" customWidth="1"/>
    <col min="7" max="7" width="12" bestFit="1" customWidth="1"/>
    <col min="9" max="9" width="14.7109375" bestFit="1" customWidth="1"/>
  </cols>
  <sheetData>
    <row r="1" spans="1:9" x14ac:dyDescent="0.25">
      <c r="A1" s="3" t="s">
        <v>14</v>
      </c>
      <c r="B1" s="4" t="s">
        <v>15</v>
      </c>
      <c r="D1" s="5" t="s">
        <v>23</v>
      </c>
      <c r="E1" s="4" t="s">
        <v>24</v>
      </c>
      <c r="F1" s="4" t="s">
        <v>25</v>
      </c>
      <c r="G1" s="4" t="s">
        <v>26</v>
      </c>
      <c r="H1" s="4" t="s">
        <v>29</v>
      </c>
    </row>
    <row r="2" spans="1:9" x14ac:dyDescent="0.25">
      <c r="A2" s="2">
        <v>0</v>
      </c>
      <c r="B2" t="s">
        <v>16</v>
      </c>
      <c r="E2" t="s">
        <v>27</v>
      </c>
      <c r="F2" s="2">
        <v>2.2999999999999998</v>
      </c>
      <c r="G2" s="2" t="str">
        <f>VLOOKUP(F2,$A$2:$B$8,2)</f>
        <v>Gut</v>
      </c>
      <c r="H2" s="2">
        <f>VLOOKUP(F2,A2:A8,1)</f>
        <v>2</v>
      </c>
    </row>
    <row r="3" spans="1:9" x14ac:dyDescent="0.25">
      <c r="A3" s="2">
        <v>1</v>
      </c>
      <c r="B3" t="s">
        <v>17</v>
      </c>
      <c r="E3" t="s">
        <v>28</v>
      </c>
      <c r="F3" s="2">
        <v>0.7</v>
      </c>
      <c r="G3" s="2" t="str">
        <f>VLOOKUP(F3,$A$2:$B$8,2)</f>
        <v>Sehr gut ++</v>
      </c>
      <c r="H3" s="2" t="e">
        <f>VLOOKUP(F3,A3:A9,1)</f>
        <v>#N/A</v>
      </c>
      <c r="I3" t="s">
        <v>31</v>
      </c>
    </row>
    <row r="4" spans="1:9" x14ac:dyDescent="0.25">
      <c r="A4" s="2">
        <v>2</v>
      </c>
      <c r="B4" t="s">
        <v>18</v>
      </c>
      <c r="E4" t="s">
        <v>30</v>
      </c>
      <c r="F4" s="2">
        <v>1.83</v>
      </c>
      <c r="G4" s="2" t="str">
        <f t="shared" ref="G4:G8" si="0">VLOOKUP(F4,$A$2:$B$8,2)</f>
        <v>Sehr gut</v>
      </c>
      <c r="H4" s="2" t="e">
        <f>VLOOKUP(F4,A4:A10,1)</f>
        <v>#N/A</v>
      </c>
      <c r="I4" t="s">
        <v>31</v>
      </c>
    </row>
    <row r="5" spans="1:9" x14ac:dyDescent="0.25">
      <c r="A5" s="2">
        <v>3</v>
      </c>
      <c r="B5" t="s">
        <v>19</v>
      </c>
      <c r="E5" t="s">
        <v>32</v>
      </c>
      <c r="F5" s="2">
        <v>3.5</v>
      </c>
      <c r="G5" s="2" t="str">
        <f t="shared" si="0"/>
        <v>Befriedigend</v>
      </c>
      <c r="H5" s="2">
        <f t="shared" ref="H5" si="1">VLOOKUP(F5,A5:A11,1)</f>
        <v>3</v>
      </c>
      <c r="I5" t="s">
        <v>31</v>
      </c>
    </row>
    <row r="6" spans="1:9" x14ac:dyDescent="0.25">
      <c r="A6" s="2">
        <v>4</v>
      </c>
      <c r="B6" t="s">
        <v>20</v>
      </c>
      <c r="E6" t="s">
        <v>33</v>
      </c>
      <c r="F6" s="2">
        <v>3.5</v>
      </c>
      <c r="G6" s="2" t="str">
        <f>VLOOKUP(ROUND(F6,0),$A$2:$B$8,2)</f>
        <v>Ausreichend</v>
      </c>
      <c r="H6" s="2">
        <f>VLOOKUP(ROUND(F6,0),$A$2:$B$8,1)</f>
        <v>4</v>
      </c>
    </row>
    <row r="7" spans="1:9" x14ac:dyDescent="0.25">
      <c r="A7" s="2">
        <v>5</v>
      </c>
      <c r="B7" t="s">
        <v>21</v>
      </c>
      <c r="E7" t="s">
        <v>34</v>
      </c>
      <c r="F7" s="6" t="s">
        <v>35</v>
      </c>
      <c r="G7" s="2" t="e">
        <f t="shared" si="0"/>
        <v>#N/A</v>
      </c>
      <c r="H7" s="2" t="e">
        <f>VLOOKUP(ROUND(F7,0),$A$2:$B$8,1)</f>
        <v>#VALUE!</v>
      </c>
    </row>
    <row r="8" spans="1:9" x14ac:dyDescent="0.25">
      <c r="A8" s="2">
        <v>6</v>
      </c>
      <c r="B8" t="s">
        <v>22</v>
      </c>
      <c r="E8" t="s">
        <v>36</v>
      </c>
      <c r="F8" s="2"/>
      <c r="G8" s="2" t="str">
        <f t="shared" si="0"/>
        <v>Sehr gut ++</v>
      </c>
      <c r="H8" s="2">
        <f>VLOOKUP(ROUND(F8,0),$A$2:$B$8,1)</f>
        <v>0</v>
      </c>
    </row>
    <row r="9" spans="1:9" x14ac:dyDescent="0.25">
      <c r="E9" t="s">
        <v>37</v>
      </c>
      <c r="F9" t="str">
        <f>""</f>
        <v/>
      </c>
    </row>
    <row r="12" spans="1:9" ht="6" customHeight="1" x14ac:dyDescent="0.25">
      <c r="B12" s="7"/>
      <c r="C12" s="7"/>
      <c r="D12" s="7"/>
      <c r="E12" s="7"/>
      <c r="F12" s="7"/>
      <c r="G12" s="7"/>
      <c r="H12" s="7"/>
      <c r="I12" s="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B0F0"/>
  </sheetPr>
  <dimension ref="A1:N33"/>
  <sheetViews>
    <sheetView topLeftCell="A21" workbookViewId="0">
      <selection activeCell="D32" sqref="D32"/>
    </sheetView>
  </sheetViews>
  <sheetFormatPr baseColWidth="10" defaultRowHeight="15" x14ac:dyDescent="0.25"/>
  <cols>
    <col min="1" max="1" width="13.85546875" bestFit="1" customWidth="1"/>
  </cols>
  <sheetData>
    <row r="1" spans="1:14" x14ac:dyDescent="0.25">
      <c r="B1" s="8" t="s">
        <v>38</v>
      </c>
      <c r="C1" s="8" t="s">
        <v>39</v>
      </c>
      <c r="D1" s="8" t="s">
        <v>40</v>
      </c>
      <c r="E1" s="8" t="s">
        <v>41</v>
      </c>
      <c r="F1" s="8" t="s">
        <v>42</v>
      </c>
      <c r="G1" s="8" t="s">
        <v>43</v>
      </c>
      <c r="H1" s="8" t="s">
        <v>44</v>
      </c>
      <c r="I1" s="8" t="s">
        <v>45</v>
      </c>
      <c r="J1" s="8" t="s">
        <v>46</v>
      </c>
      <c r="K1" s="8" t="s">
        <v>47</v>
      </c>
      <c r="L1" s="8" t="s">
        <v>48</v>
      </c>
      <c r="M1" s="8" t="s">
        <v>49</v>
      </c>
      <c r="N1" s="8" t="s">
        <v>50</v>
      </c>
    </row>
    <row r="2" spans="1:14" x14ac:dyDescent="0.25">
      <c r="A2" s="9" t="s">
        <v>51</v>
      </c>
      <c r="B2" s="9" t="s">
        <v>54</v>
      </c>
      <c r="C2" s="10">
        <v>3287.3</v>
      </c>
      <c r="D2" s="10">
        <v>3056.8</v>
      </c>
      <c r="E2" s="10">
        <v>3345.2</v>
      </c>
      <c r="F2" s="10">
        <v>3297.65</v>
      </c>
      <c r="G2" s="10">
        <v>3788.15</v>
      </c>
      <c r="H2" s="10">
        <v>3927.8</v>
      </c>
      <c r="I2" s="10">
        <v>2977.6</v>
      </c>
      <c r="J2" s="10">
        <v>3594.2</v>
      </c>
      <c r="K2" s="10">
        <v>3722.3</v>
      </c>
      <c r="L2" s="10">
        <v>4110.5</v>
      </c>
      <c r="M2" s="10">
        <v>4006</v>
      </c>
      <c r="N2" s="10">
        <v>3422.4</v>
      </c>
    </row>
    <row r="3" spans="1:14" x14ac:dyDescent="0.25">
      <c r="A3" s="9"/>
      <c r="B3" s="9" t="s">
        <v>55</v>
      </c>
      <c r="C3" s="10">
        <v>2655.28</v>
      </c>
      <c r="D3" s="10">
        <v>2608.44</v>
      </c>
      <c r="E3" s="10">
        <v>2712.35</v>
      </c>
      <c r="F3" s="10">
        <v>2812.86</v>
      </c>
      <c r="G3" s="10">
        <v>3028.7</v>
      </c>
      <c r="H3" s="10">
        <v>3299.7</v>
      </c>
      <c r="I3" s="10">
        <v>2922.5</v>
      </c>
      <c r="J3" s="10">
        <v>3041.8</v>
      </c>
      <c r="K3" s="10">
        <v>2655</v>
      </c>
      <c r="L3" s="10">
        <v>2796.3</v>
      </c>
      <c r="M3" s="10">
        <v>2855</v>
      </c>
      <c r="N3" s="10">
        <v>2837.7</v>
      </c>
    </row>
    <row r="4" spans="1:14" x14ac:dyDescent="0.25">
      <c r="A4" s="9"/>
      <c r="B4" s="9" t="s">
        <v>56</v>
      </c>
      <c r="C4" s="10">
        <v>1388.2</v>
      </c>
      <c r="D4" s="10">
        <v>1127.5999999999999</v>
      </c>
      <c r="E4" s="10">
        <v>1358.7</v>
      </c>
      <c r="F4" s="10">
        <v>1492</v>
      </c>
      <c r="G4" s="10">
        <v>1619</v>
      </c>
      <c r="H4" s="10">
        <v>1452.8</v>
      </c>
      <c r="I4" s="10">
        <v>1655.2</v>
      </c>
      <c r="J4" s="10">
        <v>1274</v>
      </c>
      <c r="K4" s="10">
        <v>1318.9</v>
      </c>
      <c r="L4" s="10">
        <v>1056.45</v>
      </c>
      <c r="M4" s="10">
        <v>988.7</v>
      </c>
      <c r="N4" s="10">
        <v>1758.6</v>
      </c>
    </row>
    <row r="5" spans="1:14" x14ac:dyDescent="0.25">
      <c r="A5" s="9"/>
      <c r="B5" s="9" t="s">
        <v>57</v>
      </c>
      <c r="C5" s="10">
        <v>6922</v>
      </c>
      <c r="D5" s="10">
        <v>7002.75</v>
      </c>
      <c r="E5" s="10">
        <v>6433.9</v>
      </c>
      <c r="F5" s="10">
        <v>8125.8</v>
      </c>
      <c r="G5" s="10">
        <v>7922.6</v>
      </c>
      <c r="H5" s="10">
        <v>6955.8</v>
      </c>
      <c r="I5" s="10">
        <v>7197.6</v>
      </c>
      <c r="J5" s="10">
        <v>8255.2999999999993</v>
      </c>
      <c r="K5" s="10">
        <v>7318.2</v>
      </c>
      <c r="L5" s="10">
        <v>5197</v>
      </c>
      <c r="M5" s="10">
        <v>6037.8</v>
      </c>
      <c r="N5" s="10">
        <v>6177.1</v>
      </c>
    </row>
    <row r="6" spans="1:14" x14ac:dyDescent="0.25">
      <c r="A6" s="9"/>
      <c r="B6" s="9" t="s">
        <v>58</v>
      </c>
      <c r="C6" s="10">
        <v>1633.18</v>
      </c>
      <c r="D6" s="10">
        <v>1499.65</v>
      </c>
      <c r="E6" s="10">
        <v>1577.65</v>
      </c>
      <c r="F6" s="10">
        <v>1755.3</v>
      </c>
      <c r="G6" s="10">
        <v>1682.5</v>
      </c>
      <c r="H6" s="10">
        <v>1379</v>
      </c>
      <c r="I6" s="10">
        <v>1594.6</v>
      </c>
      <c r="J6" s="10">
        <v>1823</v>
      </c>
      <c r="K6" s="10">
        <v>1724.1</v>
      </c>
      <c r="L6" s="10">
        <v>1644.6</v>
      </c>
      <c r="M6" s="10">
        <v>1533.85</v>
      </c>
      <c r="N6" s="10">
        <v>1755.95</v>
      </c>
    </row>
    <row r="7" spans="1:14" x14ac:dyDescent="0.25">
      <c r="A7" s="9"/>
      <c r="B7" s="9" t="s">
        <v>59</v>
      </c>
      <c r="C7" s="10">
        <v>521.70000000000005</v>
      </c>
      <c r="D7" s="10">
        <v>456.2</v>
      </c>
      <c r="E7" s="10">
        <v>585.4</v>
      </c>
      <c r="F7" s="10">
        <v>655.20000000000005</v>
      </c>
      <c r="G7" s="10">
        <v>703.2</v>
      </c>
      <c r="H7" s="10">
        <v>955.2</v>
      </c>
      <c r="I7" s="10">
        <v>823.6</v>
      </c>
      <c r="J7" s="10">
        <v>428.85</v>
      </c>
      <c r="K7" s="10">
        <v>597.5</v>
      </c>
      <c r="L7" s="10">
        <v>601</v>
      </c>
      <c r="M7" s="10">
        <v>715.55</v>
      </c>
      <c r="N7" s="10">
        <v>804.75</v>
      </c>
    </row>
    <row r="11" spans="1:14" x14ac:dyDescent="0.25">
      <c r="A11" t="s">
        <v>52</v>
      </c>
      <c r="B11" s="2" t="s">
        <v>41</v>
      </c>
    </row>
    <row r="12" spans="1:14" x14ac:dyDescent="0.25">
      <c r="A12" t="s">
        <v>53</v>
      </c>
      <c r="B12" s="2">
        <v>4</v>
      </c>
      <c r="C12" t="str">
        <f>VLOOKUP("("&amp;B12&amp;")*",B$2:B$7,1,FALSE)</f>
        <v>(4) Kuchen</v>
      </c>
      <c r="D12" s="10">
        <f>HLOOKUP($B$11,$C$1:$N$7,B12+1,FALSE)</f>
        <v>6433.9</v>
      </c>
    </row>
    <row r="13" spans="1:14" x14ac:dyDescent="0.25">
      <c r="B13" s="2">
        <v>5</v>
      </c>
      <c r="C13" t="str">
        <f>MID(VLOOKUP("("&amp;B13&amp;")*",B$2:B$7,1,FALSE),5,99)</f>
        <v>Kaffee</v>
      </c>
      <c r="D13" s="10">
        <f>HLOOKUP($B$11,$C$1:$N$7,B13+1,FALSE)</f>
        <v>1577.65</v>
      </c>
    </row>
    <row r="15" spans="1:14" ht="6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21" spans="1:14" x14ac:dyDescent="0.25">
      <c r="B21" s="8" t="s">
        <v>38</v>
      </c>
      <c r="C21" s="12">
        <v>41275</v>
      </c>
      <c r="D21" s="12">
        <v>41306</v>
      </c>
      <c r="E21" s="12">
        <v>41334</v>
      </c>
      <c r="F21" s="12">
        <v>41365</v>
      </c>
      <c r="G21" s="12">
        <v>41395</v>
      </c>
      <c r="H21" s="12">
        <v>41426</v>
      </c>
      <c r="I21" s="12">
        <v>41456</v>
      </c>
      <c r="J21" s="12">
        <v>41487</v>
      </c>
      <c r="K21" s="12">
        <v>41518</v>
      </c>
      <c r="L21" s="12">
        <v>41548</v>
      </c>
      <c r="M21" s="12">
        <v>41579</v>
      </c>
      <c r="N21" s="12">
        <v>41609</v>
      </c>
    </row>
    <row r="22" spans="1:14" x14ac:dyDescent="0.25">
      <c r="A22" s="9" t="s">
        <v>51</v>
      </c>
      <c r="B22" s="9" t="s">
        <v>54</v>
      </c>
      <c r="C22" s="10">
        <v>3287.3</v>
      </c>
      <c r="D22" s="10">
        <v>3056.8</v>
      </c>
      <c r="E22" s="10">
        <v>3345.2</v>
      </c>
      <c r="F22" s="10">
        <v>3297.65</v>
      </c>
      <c r="G22" s="10">
        <v>3788.15</v>
      </c>
      <c r="H22" s="10">
        <v>3927.8</v>
      </c>
      <c r="I22" s="10">
        <v>2977.6</v>
      </c>
      <c r="J22" s="10">
        <v>3594.2</v>
      </c>
      <c r="K22" s="10">
        <v>3722.3</v>
      </c>
      <c r="L22" s="10">
        <v>4110.5</v>
      </c>
      <c r="M22" s="10">
        <v>4006</v>
      </c>
      <c r="N22" s="10">
        <v>3422.4</v>
      </c>
    </row>
    <row r="23" spans="1:14" x14ac:dyDescent="0.25">
      <c r="A23" s="9"/>
      <c r="B23" s="9" t="s">
        <v>55</v>
      </c>
      <c r="C23" s="10">
        <v>2655.28</v>
      </c>
      <c r="D23" s="10">
        <v>2608.44</v>
      </c>
      <c r="E23" s="10">
        <v>2712.35</v>
      </c>
      <c r="F23" s="10">
        <v>2812.86</v>
      </c>
      <c r="G23" s="10">
        <v>3028.7</v>
      </c>
      <c r="H23" s="10">
        <v>3299.7</v>
      </c>
      <c r="I23" s="10">
        <v>2922.5</v>
      </c>
      <c r="J23" s="10">
        <v>3041.8</v>
      </c>
      <c r="K23" s="10">
        <v>2655</v>
      </c>
      <c r="L23" s="10">
        <v>2796.3</v>
      </c>
      <c r="M23" s="10">
        <v>2855</v>
      </c>
      <c r="N23" s="10">
        <v>2837.7</v>
      </c>
    </row>
    <row r="24" spans="1:14" x14ac:dyDescent="0.25">
      <c r="A24" s="9"/>
      <c r="B24" s="9" t="s">
        <v>56</v>
      </c>
      <c r="C24" s="10">
        <v>1388.2</v>
      </c>
      <c r="D24" s="10">
        <v>1127.5999999999999</v>
      </c>
      <c r="E24" s="10">
        <v>1358.7</v>
      </c>
      <c r="F24" s="10">
        <v>1492</v>
      </c>
      <c r="G24" s="10">
        <v>1619</v>
      </c>
      <c r="H24" s="10">
        <v>1452.8</v>
      </c>
      <c r="I24" s="10">
        <v>1655.2</v>
      </c>
      <c r="J24" s="10">
        <v>1274</v>
      </c>
      <c r="K24" s="10">
        <v>1318.9</v>
      </c>
      <c r="L24" s="10">
        <v>1056.45</v>
      </c>
      <c r="M24" s="10">
        <v>988.7</v>
      </c>
      <c r="N24" s="10">
        <v>1758.6</v>
      </c>
    </row>
    <row r="25" spans="1:14" x14ac:dyDescent="0.25">
      <c r="A25" s="9"/>
      <c r="B25" s="9" t="s">
        <v>57</v>
      </c>
      <c r="C25" s="10">
        <v>6922</v>
      </c>
      <c r="D25" s="10">
        <v>7002.75</v>
      </c>
      <c r="E25" s="10">
        <v>6433.9</v>
      </c>
      <c r="F25" s="10">
        <v>8125.8</v>
      </c>
      <c r="G25" s="10">
        <v>7922.6</v>
      </c>
      <c r="H25" s="10">
        <v>6955.8</v>
      </c>
      <c r="I25" s="10">
        <v>7197.6</v>
      </c>
      <c r="J25" s="10">
        <v>8255.2999999999993</v>
      </c>
      <c r="K25" s="10">
        <v>7318.2</v>
      </c>
      <c r="L25" s="10">
        <v>5197</v>
      </c>
      <c r="M25" s="10">
        <v>6037.8</v>
      </c>
      <c r="N25" s="10">
        <v>6177.1</v>
      </c>
    </row>
    <row r="26" spans="1:14" x14ac:dyDescent="0.25">
      <c r="A26" s="9"/>
      <c r="B26" s="9" t="s">
        <v>58</v>
      </c>
      <c r="C26" s="10">
        <v>1633.18</v>
      </c>
      <c r="D26" s="10">
        <v>1499.65</v>
      </c>
      <c r="E26" s="10">
        <v>1577.65</v>
      </c>
      <c r="F26" s="10">
        <v>1755.3</v>
      </c>
      <c r="G26" s="10">
        <v>1682.5</v>
      </c>
      <c r="H26" s="10">
        <v>1379</v>
      </c>
      <c r="I26" s="10">
        <v>1594.6</v>
      </c>
      <c r="J26" s="10">
        <v>1823</v>
      </c>
      <c r="K26" s="10">
        <v>1724.1</v>
      </c>
      <c r="L26" s="10">
        <v>1644.6</v>
      </c>
      <c r="M26" s="10">
        <v>1533.85</v>
      </c>
      <c r="N26" s="10">
        <v>1755.95</v>
      </c>
    </row>
    <row r="27" spans="1:14" x14ac:dyDescent="0.25">
      <c r="A27" s="9"/>
      <c r="B27" s="9" t="s">
        <v>59</v>
      </c>
      <c r="C27" s="10">
        <v>521.70000000000005</v>
      </c>
      <c r="D27" s="10">
        <v>456.2</v>
      </c>
      <c r="E27" s="10">
        <v>585.4</v>
      </c>
      <c r="F27" s="10">
        <v>655.20000000000005</v>
      </c>
      <c r="G27" s="10">
        <v>703.2</v>
      </c>
      <c r="H27" s="10">
        <v>955.2</v>
      </c>
      <c r="I27" s="10">
        <v>823.6</v>
      </c>
      <c r="J27" s="10">
        <v>428.85</v>
      </c>
      <c r="K27" s="10">
        <v>597.5</v>
      </c>
      <c r="L27" s="10">
        <v>601</v>
      </c>
      <c r="M27" s="10">
        <v>715.55</v>
      </c>
      <c r="N27" s="10">
        <v>804.75</v>
      </c>
    </row>
    <row r="31" spans="1:14" x14ac:dyDescent="0.25">
      <c r="A31" t="s">
        <v>52</v>
      </c>
      <c r="B31" s="2" t="s">
        <v>41</v>
      </c>
    </row>
    <row r="32" spans="1:14" x14ac:dyDescent="0.25">
      <c r="A32" t="s">
        <v>53</v>
      </c>
      <c r="B32" s="2">
        <v>4</v>
      </c>
      <c r="C32" t="str">
        <f>VLOOKUP("("&amp;B32&amp;")*",B$22:B$27,1,FALSE)</f>
        <v>(4) Kuchen</v>
      </c>
      <c r="D32" s="10" t="e">
        <f>HLOOKUP($B$31,$C$21:$N$27,B32+1,FALSE)</f>
        <v>#N/A</v>
      </c>
    </row>
    <row r="33" spans="2:6" x14ac:dyDescent="0.25">
      <c r="B33" s="2">
        <v>5</v>
      </c>
      <c r="C33" t="str">
        <f>MID(VLOOKUP("("&amp;B33&amp;")*",B$22:B$27,1,FALSE),5,99)</f>
        <v>Kaffee</v>
      </c>
      <c r="D33" s="10" t="e">
        <f>HLOOKUP($B$31,$C$21:$N$27,B33+1,FALSE)</f>
        <v>#N/A</v>
      </c>
      <c r="F33" s="13"/>
    </row>
  </sheetData>
  <pageMargins left="0.7" right="0.7" top="0.78740157499999996" bottom="0.78740157499999996" header="0.3" footer="0.3"/>
  <pageSetup paperSize="9" orientation="portrait" copies="0" r:id="rId1"/>
  <ignoredErrors>
    <ignoredError sqref="D3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SVerweis()</vt:lpstr>
      <vt:lpstr>WVerweis()</vt:lpstr>
    </vt:vector>
  </TitlesOfParts>
  <Company>TU Wien - Studentenversion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Mumme @ GMG-CC.de</dc:creator>
  <cp:lastModifiedBy>G.Mumme@GMG-CC.de</cp:lastModifiedBy>
  <dcterms:created xsi:type="dcterms:W3CDTF">2013-07-15T22:03:45Z</dcterms:created>
  <dcterms:modified xsi:type="dcterms:W3CDTF">2014-08-17T11:17:01Z</dcterms:modified>
</cp:coreProperties>
</file>