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Funktionen\"/>
    </mc:Choice>
  </mc:AlternateContent>
  <bookViews>
    <workbookView xWindow="240" yWindow="75" windowWidth="24780" windowHeight="12405"/>
  </bookViews>
  <sheets>
    <sheet name="Übersicht" sheetId="4" r:id="rId1"/>
    <sheet name="Mittelwert()" sheetId="1" r:id="rId2"/>
    <sheet name="MittelwertA()" sheetId="2" r:id="rId3"/>
    <sheet name="MittelwertWenn()" sheetId="7" r:id="rId4"/>
    <sheet name="MittelwertWennS()" sheetId="3" state="hidden" r:id="rId5"/>
    <sheet name="Min(), Max()" sheetId="5" r:id="rId6"/>
    <sheet name="MinA(), MaxA()" sheetId="9" r:id="rId7"/>
    <sheet name="Rang()" sheetId="10" r:id="rId8"/>
    <sheet name="KKleinste(), KGrösste()" sheetId="11" r:id="rId9"/>
    <sheet name="Anzahl(), Anzahl2()" sheetId="12" r:id="rId10"/>
    <sheet name="Zählenwenn()" sheetId="6" r:id="rId11"/>
    <sheet name="ZählenwennS()" sheetId="13" r:id="rId12"/>
    <sheet name="GestutztMittel()" sheetId="14" r:id="rId13"/>
    <sheet name="AnzahlLeereZellen()" sheetId="15" r:id="rId14"/>
  </sheets>
  <calcPr calcId="152511"/>
</workbook>
</file>

<file path=xl/calcChain.xml><?xml version="1.0" encoding="utf-8"?>
<calcChain xmlns="http://schemas.openxmlformats.org/spreadsheetml/2006/main">
  <c r="B12" i="5" l="1"/>
  <c r="B16" i="5" a="1"/>
  <c r="B16" i="5" s="1"/>
  <c r="B17" i="5" a="1"/>
  <c r="B17" i="5"/>
  <c r="B15" i="5"/>
  <c r="B14" i="5"/>
  <c r="B13" i="5"/>
  <c r="B11" i="5"/>
  <c r="B10" i="5"/>
  <c r="B9" i="5"/>
  <c r="B8" i="5"/>
  <c r="B7" i="5"/>
  <c r="B6" i="5"/>
  <c r="E4" i="15" l="1"/>
  <c r="E5" i="15"/>
  <c r="E6" i="15"/>
  <c r="E7" i="15"/>
  <c r="E8" i="15"/>
  <c r="E9" i="15"/>
  <c r="E10" i="15"/>
  <c r="E3" i="15"/>
  <c r="B3" i="15"/>
  <c r="A5" i="15"/>
  <c r="A9" i="15" s="1"/>
  <c r="A6" i="14"/>
  <c r="A10" i="14" s="1"/>
  <c r="F7" i="13" l="1"/>
  <c r="F6" i="13"/>
  <c r="F5" i="13"/>
  <c r="F4" i="13"/>
  <c r="F8" i="13"/>
  <c r="B22" i="13"/>
  <c r="B10" i="13"/>
  <c r="F30" i="6" l="1"/>
  <c r="F29" i="6"/>
  <c r="F8" i="2" l="1"/>
  <c r="F9" i="2"/>
  <c r="B10" i="12"/>
  <c r="B22" i="12"/>
  <c r="C24" i="12"/>
  <c r="G5" i="12" s="1"/>
  <c r="G11" i="12"/>
  <c r="G10" i="12"/>
  <c r="G7" i="12"/>
  <c r="G6" i="12"/>
  <c r="B10" i="6"/>
  <c r="F12" i="6" s="1"/>
  <c r="B22" i="6"/>
  <c r="F11" i="6" s="1"/>
  <c r="F27" i="6"/>
  <c r="F26" i="6"/>
  <c r="F23" i="6"/>
  <c r="F24" i="6"/>
  <c r="F22" i="6"/>
  <c r="F21" i="6"/>
  <c r="F19" i="6"/>
  <c r="F17" i="6"/>
  <c r="F10" i="6"/>
  <c r="F8" i="6"/>
  <c r="F7" i="6"/>
  <c r="F6" i="6"/>
  <c r="F5" i="6"/>
  <c r="F4" i="6"/>
  <c r="B10" i="14"/>
  <c r="B9" i="14"/>
  <c r="B8" i="14"/>
  <c r="B7" i="14"/>
  <c r="B6" i="14"/>
  <c r="B5" i="14"/>
  <c r="B4" i="14"/>
  <c r="B20" i="3"/>
  <c r="B19" i="3"/>
  <c r="B18" i="3"/>
  <c r="B17" i="3"/>
  <c r="B16" i="3"/>
  <c r="B15" i="3"/>
  <c r="A14" i="3"/>
  <c r="B14" i="3" s="1"/>
  <c r="A13" i="1"/>
  <c r="A12" i="1"/>
  <c r="B15" i="2"/>
  <c r="C15" i="2"/>
  <c r="D15" i="2"/>
  <c r="E15" i="2"/>
  <c r="F10" i="2"/>
  <c r="F11" i="2"/>
  <c r="F12" i="2"/>
  <c r="F13" i="2"/>
  <c r="F14" i="2"/>
  <c r="F15" i="2"/>
  <c r="A14" i="1"/>
  <c r="F18" i="6" l="1"/>
  <c r="F15" i="6"/>
  <c r="F14" i="6"/>
  <c r="F20" i="6"/>
  <c r="F25" i="6"/>
  <c r="F28" i="6"/>
  <c r="G4" i="12"/>
  <c r="G9" i="12"/>
  <c r="F13" i="6"/>
  <c r="F9" i="6"/>
  <c r="F16" i="6"/>
</calcChain>
</file>

<file path=xl/comments1.xml><?xml version="1.0" encoding="utf-8"?>
<comments xmlns="http://schemas.openxmlformats.org/spreadsheetml/2006/main">
  <authors>
    <author>Günther Mumme @ GMG-CC.de</author>
  </authors>
  <commentList>
    <comment ref="G7" authorId="0" shapeId="0">
      <text>
        <r>
          <rPr>
            <b/>
            <sz val="8"/>
            <color indexed="81"/>
            <rFont val="Tahoma"/>
            <family val="2"/>
          </rPr>
          <t>Günther Mumme @ GMG-CC.de:</t>
        </r>
        <r>
          <rPr>
            <sz val="8"/>
            <color indexed="81"/>
            <rFont val="Tahoma"/>
            <family val="2"/>
          </rPr>
          <t xml:space="preserve">
Das Argument muss als TEXT übergeben werden, da bei der Zahl das "&gt;"-Zeichen verwendet wurde.</t>
        </r>
      </text>
    </comment>
  </commentList>
</comments>
</file>

<file path=xl/sharedStrings.xml><?xml version="1.0" encoding="utf-8"?>
<sst xmlns="http://schemas.openxmlformats.org/spreadsheetml/2006/main" count="320" uniqueCount="221">
  <si>
    <t>1. Quartal</t>
  </si>
  <si>
    <t>2. Quartal</t>
  </si>
  <si>
    <t>3. Quartal</t>
  </si>
  <si>
    <t>4. Quartal</t>
  </si>
  <si>
    <t>Summe</t>
  </si>
  <si>
    <t>Produkt 1</t>
  </si>
  <si>
    <t>Produkt 2</t>
  </si>
  <si>
    <t>Produkt 3</t>
  </si>
  <si>
    <t>Produkt 4</t>
  </si>
  <si>
    <t>Produkt 5</t>
  </si>
  <si>
    <t>Produkt 6</t>
  </si>
  <si>
    <t>Produkt 7</t>
  </si>
  <si>
    <t>Wert</t>
  </si>
  <si>
    <t>Funktion/Ergebnis</t>
  </si>
  <si>
    <t>Funktionstext</t>
  </si>
  <si>
    <t>Hinweis</t>
  </si>
  <si>
    <t>=GANZZAHL(12,987)</t>
  </si>
  <si>
    <t>Argument wird direkt als Zahl eingegeben</t>
  </si>
  <si>
    <t>=GANZZAHL("12,987")</t>
  </si>
  <si>
    <t>Argument wird direkt als Text eingegeben</t>
  </si>
  <si>
    <t>=GANZZAHL(A4)</t>
  </si>
  <si>
    <t>Argument als Zell-Verweis</t>
  </si>
  <si>
    <t>12,987</t>
  </si>
  <si>
    <t>=GANZZAHL(A5)</t>
  </si>
  <si>
    <t>Argument als Zell-Verweis, A5 enthält Text!</t>
  </si>
  <si>
    <t>=GANZZAHL(A6)</t>
  </si>
  <si>
    <t>Minus-Wert als Argument</t>
  </si>
  <si>
    <t>=GANZZAHL(SUMME(A2;A3;A6;A7)/2)</t>
  </si>
  <si>
    <t>Funktion und weitere Berechnung als Argument</t>
  </si>
  <si>
    <t>=GANZZAHL(A8)</t>
  </si>
  <si>
    <t>GANZZAHL vom Fehlerwert in A8 ist nicht möglich</t>
  </si>
  <si>
    <t>=GANZZAHL(A9)</t>
  </si>
  <si>
    <t>Wahrheitswerte werden akzeptiert</t>
  </si>
  <si>
    <t>=GANZZAHL(A10)</t>
  </si>
  <si>
    <t>Amerikanische Schreibweise, wird hier falsch interpretiert</t>
  </si>
  <si>
    <t>=GANZZAHL(WECHSELN(A11;".";","))</t>
  </si>
  <si>
    <t>12.987</t>
  </si>
  <si>
    <t>=GANZZAHL(A12)</t>
  </si>
  <si>
    <t>Der Punkt im Text wird als Tausendertrenner interpretiert</t>
  </si>
  <si>
    <t>=GANZZAHL(WECHSELN(T(A13);".";","))</t>
  </si>
  <si>
    <t>So wird das Text-Argument korrekt umgewandelt und ausgewertet</t>
  </si>
  <si>
    <t>Nutzt nichts, ein Blick in den Editierbereich (A11) zeigt, warum</t>
  </si>
  <si>
    <t>Übersicht der Arbeitsblätter</t>
  </si>
  <si>
    <t>=GANZZAHL(A14)</t>
  </si>
  <si>
    <t>Auch kalendarische Daten sind nur eine Zahl …</t>
  </si>
  <si>
    <t>Die GANZZAHL() macht es aus …</t>
  </si>
  <si>
    <r>
      <t xml:space="preserve">In A15 (und A16) steht wirklich: </t>
    </r>
    <r>
      <rPr>
        <b/>
        <sz val="11"/>
        <color theme="1"/>
        <rFont val="Calibri"/>
        <family val="2"/>
        <scheme val="minor"/>
      </rPr>
      <t xml:space="preserve">15.09.2013  </t>
    </r>
    <r>
      <rPr>
        <b/>
        <sz val="11"/>
        <color rgb="FFFF0000"/>
        <rFont val="Calibri"/>
        <family val="2"/>
        <scheme val="minor"/>
      </rPr>
      <t>12:43:33</t>
    </r>
  </si>
  <si>
    <t>=A17-GANZZAHL(A17)</t>
  </si>
  <si>
    <t>=A15=DATWERT("15.09.2013")</t>
  </si>
  <si>
    <t>=GANZZAHL(A16)=DATWERT("15.09.2013")</t>
  </si>
  <si>
    <r>
      <t xml:space="preserve">So berechnen Sie den Nachkomma-Anteil einer </t>
    </r>
    <r>
      <rPr>
        <b/>
        <sz val="11"/>
        <color rgb="FFFF0000"/>
        <rFont val="Calibri"/>
        <family val="2"/>
        <scheme val="minor"/>
      </rPr>
      <t>positiven</t>
    </r>
    <r>
      <rPr>
        <sz val="11"/>
        <color theme="1"/>
        <rFont val="Calibri"/>
        <family val="2"/>
        <scheme val="minor"/>
      </rPr>
      <t xml:space="preserve"> Zahl</t>
    </r>
  </si>
  <si>
    <t>=A18-GANZZAHL(A18)</t>
  </si>
  <si>
    <r>
      <t xml:space="preserve">… was bei </t>
    </r>
    <r>
      <rPr>
        <b/>
        <sz val="11"/>
        <color rgb="FFFF0000"/>
        <rFont val="Calibri"/>
        <family val="2"/>
        <scheme val="minor"/>
      </rPr>
      <t>negativen</t>
    </r>
    <r>
      <rPr>
        <sz val="11"/>
        <color theme="1"/>
        <rFont val="Calibri"/>
        <family val="2"/>
        <scheme val="minor"/>
      </rPr>
      <t xml:space="preserve"> Zahlen zu Fehlergebnissen führt.</t>
    </r>
  </si>
  <si>
    <t>=ABS(A19)-GANZZAHL(ABS(A19))</t>
  </si>
  <si>
    <t>Ohne Vorzeichen stimmt das Ergebnis …</t>
  </si>
  <si>
    <t>Und so auch mit Vorzeichen, egal ob plus oder minus.</t>
  </si>
  <si>
    <t>A10 ist Zahlenformat Text</t>
  </si>
  <si>
    <t>A9 ist als Text eingegeben worden</t>
  </si>
  <si>
    <t>=RUNDEN(A4;2)</t>
  </si>
  <si>
    <t>=RUNDEN(A5;1)</t>
  </si>
  <si>
    <t>=RUNDEN(A6;0)</t>
  </si>
  <si>
    <t>=RUNDEN(A7;-1)</t>
  </si>
  <si>
    <t>=RUNDEN(123,45678;2)</t>
  </si>
  <si>
    <t>=RUNDEN(A9;2)</t>
  </si>
  <si>
    <t>=RUNDEN(A10;2)</t>
  </si>
  <si>
    <t>MITTELWERT()</t>
  </si>
  <si>
    <t>Funktion UNTERGRENZE()</t>
  </si>
  <si>
    <t>Daten</t>
  </si>
  <si>
    <t>Hund</t>
  </si>
  <si>
    <t>Katze</t>
  </si>
  <si>
    <t>Maus</t>
  </si>
  <si>
    <t>Katzenauge</t>
  </si>
  <si>
    <t>Augenpulver</t>
  </si>
  <si>
    <t>Meier</t>
  </si>
  <si>
    <t>Meyer</t>
  </si>
  <si>
    <t>Maier</t>
  </si>
  <si>
    <t>Mayer</t>
  </si>
  <si>
    <t>Karzer</t>
  </si>
  <si>
    <t>Hundekuchen</t>
  </si>
  <si>
    <t>MITTELWERTA() x</t>
  </si>
  <si>
    <t>MITTELWERTWENNS() x</t>
  </si>
  <si>
    <t>MIN(), MAX()</t>
  </si>
  <si>
    <t>MINA(), MAXA()</t>
  </si>
  <si>
    <t>RANG() x</t>
  </si>
  <si>
    <t>KKLEINSTE() , KGRÖSSTE() x</t>
  </si>
  <si>
    <t>ANZAHL(), ANZAHL2()</t>
  </si>
  <si>
    <t>GESTUTZTMITTEL() x</t>
  </si>
  <si>
    <t>ZÄHLENWENN()</t>
  </si>
  <si>
    <t>MITTELWERTWENN()</t>
  </si>
  <si>
    <t>Der Durchschnitt verschiedener Bereiche, welche eine Bedingung erfüllen</t>
  </si>
  <si>
    <t>Der Durchschnitt verschiedener Bereiche</t>
  </si>
  <si>
    <t>ZÄHLENWENNS()</t>
  </si>
  <si>
    <t>Funktion ZÄHLENWENN()</t>
  </si>
  <si>
    <t>=ZÄHLENWENN(A4:A24;0)</t>
  </si>
  <si>
    <t>=ZÄHLENWENN(A4:A24;123)</t>
  </si>
  <si>
    <t>=ZÄHLENWENN(A4:A24;"36")</t>
  </si>
  <si>
    <t>=ZÄHLENWENN(A4:A24;"&gt;10")</t>
  </si>
  <si>
    <t>=ZÄHLENWENN(A4:A24;"&gt;=37")</t>
  </si>
  <si>
    <t>=ZÄHLENWENN(A4:C24;"&lt;20")</t>
  </si>
  <si>
    <t>Anzahl der Zellen mit dem Wert 0 (null) in A4:A24</t>
  </si>
  <si>
    <t>Anzahl der Zellen mit dem Wert 123 in A4:A24</t>
  </si>
  <si>
    <t>Anzahl der Zellen mit dem Wert 36 in A4:A24, Argument als TEXT übergeben</t>
  </si>
  <si>
    <t>Anzahl der Zellen mit dem Wert größer 10 in A4:A24</t>
  </si>
  <si>
    <t>Anzahl der Zellen mit dem Wert größer oder gleich 37 in A4:A24</t>
  </si>
  <si>
    <t>Anzahl der Zellen mit dem Wert kleiner 20 in A4:C24, also in mehreren Spalten</t>
  </si>
  <si>
    <t>Anzahl der Zellen, die "Maier" oder "Meier" als Wert enthalten</t>
  </si>
  <si>
    <t>Anzahl der Zellen mit einem Wert zwischen 20 und 30 in A4:C24</t>
  </si>
  <si>
    <t>=ZÄHLENWENN(A4:C24;"hund*")</t>
  </si>
  <si>
    <t>=ZÄHLENWENN(A4:C24;"*a*")</t>
  </si>
  <si>
    <t>=ZÄHLENWENN(A4:C24;"M??er")</t>
  </si>
  <si>
    <t>=ZÄHLENWENN(A4:C24;"Maier")+ZÄHLENWENN(A4:C24;"Meier")</t>
  </si>
  <si>
    <t>=ZÄHLENWENN(A4:C24;"&gt;=20")-ZÄHLENWENN(A4:C24;"&gt;30")</t>
  </si>
  <si>
    <t>=ZÄHLENWENN(A4:C24;"Hund")</t>
  </si>
  <si>
    <t>=ZÄHLENWENN(A4:C24;WAHR)</t>
  </si>
  <si>
    <t>=ZÄHLENWENN(A4:C24;WAHR)+ZÄHLENWENN(A4:C24;FALSCH)</t>
  </si>
  <si>
    <t>=ZÄHLENWENN(A4:C24;"?a*")</t>
  </si>
  <si>
    <t>Anzahl der Zellen in A4:C24 mit einem "a" an 2. Stelle</t>
  </si>
  <si>
    <t>Anzahl der Zellen in A4:C24 mit einem Wahrheitswert</t>
  </si>
  <si>
    <t>=ZÄHLENWENN(A4:C24;"wahr")</t>
  </si>
  <si>
    <t>Wie zuvor, aber "WAHR" als Text und in Kleinschreibung eingegeben</t>
  </si>
  <si>
    <t>Anzahl der Zellen in A4:C24 mit dem Text "Hund"</t>
  </si>
  <si>
    <t>Anzahl der Zellen in A4:C24 die im Text ein "a" enthalten</t>
  </si>
  <si>
    <t>Anzahl der Zellen in A4:C24 die im Text mit "A" beginnen, dann 2 beliebiege Zeichen haben und mit "er" enden</t>
  </si>
  <si>
    <t>=ZÄHLENWENN(A4:A24;"&lt;"&amp;C12)</t>
  </si>
  <si>
    <t>=ZÄHLENWENN(A4:A24;"="&amp;"*")</t>
  </si>
  <si>
    <t>Anzahl der Zellen in A4:A24 die kleiner sind als der Wert in C12</t>
  </si>
  <si>
    <t>Anzahl der Zellen in A4:A24 die einen Text enthalten</t>
  </si>
  <si>
    <t>=ZÄHLENWENN(A4:A24;0)+ZÄHLENWENN(A4:A24;"&lt;&gt;0")</t>
  </si>
  <si>
    <t>=ZÄHLENWENN(A4:A24;"&lt;0")+ZÄHLENWENN(A4:A24;"&gt;=0")</t>
  </si>
  <si>
    <t>Anzahl der Zellen in A4:A24 die eine Zahl enthalten</t>
  </si>
  <si>
    <t>Falsches Ergebnis, da Texte auch "&lt;&gt;0" sind …</t>
  </si>
  <si>
    <t>wie vor, aber in Kleinschreibung und mit evtl. weiterem Text</t>
  </si>
  <si>
    <t>=ZÄHLENWENN(A4:C24;"="&amp;"")</t>
  </si>
  <si>
    <t>Anzahl der leeren Zellen in A4:A24</t>
  </si>
  <si>
    <t>=ZÄHLENWENN(A4:A24;"&lt;&gt;"&amp;"*")</t>
  </si>
  <si>
    <t>Anzahl der Zellen in A4:A24 die keinen Text enthalten</t>
  </si>
  <si>
    <t>=(ZÄHLENWENN(A4:A24;"&lt;0")+ZÄHLENWENN(A4:A24;"&gt;=0"))/ANZAHL2(A4:A24)</t>
  </si>
  <si>
    <t>Prozentualer Anteil der Zahlen im Bereich A4:A24</t>
  </si>
  <si>
    <t>Anzahl der Zellen in A4:C24 die im Text ein "a" an 2. Stelle/Position enthalten</t>
  </si>
  <si>
    <t>Windhund?</t>
  </si>
  <si>
    <t>=ZÄHLENWENN(A4:C24;"*~?*")</t>
  </si>
  <si>
    <t>Anzahl der Zellen in A4:C24 die einFragezeichen enthalten (~ Tilde beachten)</t>
  </si>
  <si>
    <t>Funktionen ANZAHL() und ANZAHL2()</t>
  </si>
  <si>
    <t>=ANZAHL(A4:C24)</t>
  </si>
  <si>
    <t>Anzahl der Zahlen im Bereich A4:C24</t>
  </si>
  <si>
    <t>=ANZAHL(A4:A24;C4:C24)</t>
  </si>
  <si>
    <t>Anzahl der Zahlen im Bereich A4:A24 unc C4:C24</t>
  </si>
  <si>
    <t>=ANZAHL(A10:B10)</t>
  </si>
  <si>
    <t>Der Wahrheitswert zählt hier nicht mit</t>
  </si>
  <si>
    <t>=MAX(ANZAHL(A4:A24);ANZAHL(B4:B24))</t>
  </si>
  <si>
    <t>Die höchste Anzahl von Zahlen in Spalten A und B</t>
  </si>
  <si>
    <t>=ANZAHL2(A4:C24)</t>
  </si>
  <si>
    <t>=SPALTEN(A4:C24)*ZEILEN(A4:C24)</t>
  </si>
  <si>
    <t>Zum Vergleich: Die Anzahl aller Zellen des Bereichs A4:C24</t>
  </si>
  <si>
    <t>=ANZAHLLEEREZELLEN(A4:C24)</t>
  </si>
  <si>
    <t>Leere Zellen im Bereich A4:C24 =&gt;&gt; Siehe Text im Blog!</t>
  </si>
  <si>
    <t>48</t>
  </si>
  <si>
    <t>Anzahl der Zellen im Bereich A4:C24, die nicht leer sind</t>
  </si>
  <si>
    <t>Funktion ZÄHLENWENNS()</t>
  </si>
  <si>
    <t>Funktionen KKLEINSTE(), KGRÖSSTE()</t>
  </si>
  <si>
    <t>Funktion RANG()</t>
  </si>
  <si>
    <t>Funktionen MINA(), MAXA()</t>
  </si>
  <si>
    <t>Funktion MITTELWERTWENN()</t>
  </si>
  <si>
    <t>Funktion MITTELWERTA()</t>
  </si>
  <si>
    <t>Funktion MITTELWERT()</t>
  </si>
  <si>
    <t>A</t>
  </si>
  <si>
    <t>=ZÄHLENWENN(A4:C24;"A")</t>
  </si>
  <si>
    <t>=ZÄHLENWENN(A4:C24;"=A")</t>
  </si>
  <si>
    <t>Das kann zu Fehlergebnissen führen …</t>
  </si>
  <si>
    <t>So sind Sie auf der sicherern Seite</t>
  </si>
  <si>
    <t>Anzahl der Zellen mit dem Logik-Wert FALSCH im Bereich B4:B25 UND einem Wert &lt;=6 im Bereich A4:A25</t>
  </si>
  <si>
    <t>Kunde</t>
  </si>
  <si>
    <t>=ZÄHLENWENNS(A4:A26;"Ma?er";C4:C26;"Hundekuchen")</t>
  </si>
  <si>
    <t>Anzahl der Maiers (mit "a" und einem beliebigen Zeichen dahinter) gibt es, wo in Spalte C "Hundekuchen" steht?</t>
  </si>
  <si>
    <t>=ZÄHLENWENNS(A4:A27;"=*a*";B4:B27;"=*a*";C4:C27;"&gt;""")</t>
  </si>
  <si>
    <t>Rabe</t>
  </si>
  <si>
    <t>x</t>
  </si>
  <si>
    <t>Zeile 8 zählt nicht mit, da in Spalte C eine Zahl und kein Text steht!</t>
  </si>
  <si>
    <t>=ZÄHLENWENNS(A4:A27;0)</t>
  </si>
  <si>
    <t>Anzahl der Zellen mit dem Wert 0 (null) in A4:A27, gleiches Ergebnis wie beim (normalen) ZÄHLENWENN()</t>
  </si>
  <si>
    <t>Anzahl der Zellen mit dem Wert 3 in A4:A27 UND einem Wert kleiner 20 im Bereich C4:C24</t>
  </si>
  <si>
    <t>=ZÄHLENWENNS(A4:A27;3;C4:C27;"&lt;20")</t>
  </si>
  <si>
    <t>=ZÄHLENWENNS(B4:B27;FALSCH;A4:A27;"&lt;=6")</t>
  </si>
  <si>
    <t>Funktion ANZAHLLEEREZELLEN()</t>
  </si>
  <si>
    <t>Das Ergebnis ist korrekt!</t>
  </si>
  <si>
    <t>Das Zahlenformat ist ;;; darum nicht sichtbar</t>
  </si>
  <si>
    <t>A5 enthält "" wird also mit gezählt</t>
  </si>
  <si>
    <t>Trotz Funktion, das Ergebnis ist "" wind wird gezählt.</t>
  </si>
  <si>
    <t>=ANZAHLLEEREZELLEN(A3:A10)</t>
  </si>
  <si>
    <t>Alternative</t>
  </si>
  <si>
    <t>&amp; Kontrolle</t>
  </si>
  <si>
    <t>ANZAHLLEEREZELLEN()</t>
  </si>
  <si>
    <t>A10 ist "wirklich" leer, enthält weder Text, Zahl noch sonstwas…</t>
  </si>
  <si>
    <t>Prinzipiell finden Sie ein erstes Beispiel in diesem Link</t>
  </si>
  <si>
    <t>=MIN(A6:A15)</t>
  </si>
  <si>
    <t>=MAX(A6:A15)</t>
  </si>
  <si>
    <t>=MIN(A6:A14)</t>
  </si>
  <si>
    <t>=MAX(A6:A14)</t>
  </si>
  <si>
    <t>=MIN(A13:A14)</t>
  </si>
  <si>
    <t>=MAX(A13:A14)</t>
  </si>
  <si>
    <t>Funktionen MIN() und MAX()</t>
  </si>
  <si>
    <t>=MIN(N(A13:A14))</t>
  </si>
  <si>
    <t>=MAX(N(A13:A14))</t>
  </si>
  <si>
    <t>=MIN(N(A13);N(A14))</t>
  </si>
  <si>
    <t>=MAX(N(A13);N(A14))</t>
  </si>
  <si>
    <t>{=MIN(N(A13:A14))}</t>
  </si>
  <si>
    <t>{=MAX(N(A13:A14))}</t>
  </si>
  <si>
    <t>Eine Array-Formel bringt da leider auch nichts …</t>
  </si>
  <si>
    <t>dto.</t>
  </si>
  <si>
    <t>Der Fehlerwert in A15 dominiert das Ergebnis</t>
  </si>
  <si>
    <t>-"-</t>
  </si>
  <si>
    <t>Ohne den Fehlerwert in A15 das korrekte Ergebnis</t>
  </si>
  <si>
    <t>Irritierend, aber Excel rechnet anders als gedacht …</t>
  </si>
  <si>
    <t>Trotz der scheinbaren Umwandlung der Wahrheitswerte in Zahlen</t>
  </si>
  <si>
    <t>ist das Ergebnis nicht das gewünschte / korrekte</t>
  </si>
  <si>
    <t>Nur so klappt es wie vorgesehen, die Werte werden einzeln eingegeben</t>
  </si>
  <si>
    <t>Der kleinste und der größte Wert eines Bereiches / einer Matrix</t>
  </si>
  <si>
    <t>Die Anzahl jener Zellen eines Nereichs, die eine Zahl bzw. einen Wert (Zahl oder Text) enthalten</t>
  </si>
  <si>
    <t>Die Anzahl jener Zellen eines Bereichs, die einer (1) Bedingung entsprechen.</t>
  </si>
  <si>
    <t>Die Anzahl jener Zellen eines Bereichs, die einer (1) oder mehreren Bedingungen entsprechen.</t>
  </si>
  <si>
    <t>Die Anzahl der leeren Zellen eines Bereichs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</si>
</sst>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NumberFormat="1" applyFill="1"/>
    <xf numFmtId="0" fontId="0" fillId="0" borderId="0" xfId="0"/>
    <xf numFmtId="0" fontId="0" fillId="0" borderId="0" xfId="0" quotePrefix="1"/>
    <xf numFmtId="0" fontId="0" fillId="2" borderId="4" xfId="0" applyFill="1" applyBorder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1"/>
    <xf numFmtId="22" fontId="0" fillId="0" borderId="0" xfId="0" applyNumberFormat="1"/>
    <xf numFmtId="22" fontId="0" fillId="0" borderId="0" xfId="0" applyNumberFormat="1" applyAlignment="1">
      <alignment horizontal="center"/>
    </xf>
    <xf numFmtId="14" fontId="0" fillId="0" borderId="0" xfId="0" applyNumberFormat="1"/>
    <xf numFmtId="0" fontId="4" fillId="4" borderId="0" xfId="0" applyFont="1" applyFill="1"/>
    <xf numFmtId="0" fontId="0" fillId="4" borderId="0" xfId="0" applyFill="1"/>
    <xf numFmtId="0" fontId="1" fillId="3" borderId="9" xfId="0" applyFont="1" applyFill="1" applyBorder="1"/>
    <xf numFmtId="0" fontId="0" fillId="5" borderId="0" xfId="0" applyFill="1"/>
    <xf numFmtId="0" fontId="0" fillId="5" borderId="0" xfId="0" quotePrefix="1" applyFill="1"/>
    <xf numFmtId="49" fontId="0" fillId="2" borderId="4" xfId="0" applyNumberFormat="1" applyFill="1" applyBorder="1"/>
    <xf numFmtId="49" fontId="0" fillId="0" borderId="0" xfId="0" applyNumberFormat="1" applyAlignment="1">
      <alignment horizontal="left" indent="1"/>
    </xf>
    <xf numFmtId="0" fontId="0" fillId="0" borderId="0" xfId="0" applyAlignment="1">
      <alignment horizontal="left" indent="5"/>
    </xf>
    <xf numFmtId="49" fontId="0" fillId="0" borderId="0" xfId="0" applyNumberFormat="1" applyAlignment="1">
      <alignment horizontal="left" indent="5"/>
    </xf>
    <xf numFmtId="0" fontId="0" fillId="0" borderId="0" xfId="0" applyNumberFormat="1" applyAlignment="1">
      <alignment horizontal="left" indent="5"/>
    </xf>
    <xf numFmtId="0" fontId="0" fillId="0" borderId="0" xfId="0" applyAlignment="1">
      <alignment horizontal="right"/>
    </xf>
    <xf numFmtId="0" fontId="4" fillId="4" borderId="0" xfId="0" applyFont="1" applyFill="1" applyAlignment="1">
      <alignment horizontal="left"/>
    </xf>
    <xf numFmtId="164" fontId="0" fillId="5" borderId="0" xfId="0" applyNumberFormat="1" applyFill="1"/>
    <xf numFmtId="0" fontId="0" fillId="5" borderId="0" xfId="0" applyFill="1" applyAlignment="1">
      <alignment horizontal="left" indent="7"/>
    </xf>
    <xf numFmtId="0" fontId="0" fillId="2" borderId="0" xfId="0" applyFill="1" applyBorder="1"/>
    <xf numFmtId="49" fontId="0" fillId="4" borderId="0" xfId="0" applyNumberFormat="1" applyFill="1"/>
    <xf numFmtId="49" fontId="2" fillId="0" borderId="0" xfId="1" applyNumberFormat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Link" xfId="1" builtinId="8"/>
    <cellStyle name="Standard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361951</xdr:colOff>
      <xdr:row>13</xdr:row>
      <xdr:rowOff>80772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764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361951</xdr:colOff>
      <xdr:row>13</xdr:row>
      <xdr:rowOff>80772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85925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361951</xdr:colOff>
      <xdr:row>13</xdr:row>
      <xdr:rowOff>80772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764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1</xdr:colOff>
      <xdr:row>13</xdr:row>
      <xdr:rowOff>80772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764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1</xdr:colOff>
      <xdr:row>13</xdr:row>
      <xdr:rowOff>80772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764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1</xdr:colOff>
      <xdr:row>13</xdr:row>
      <xdr:rowOff>80772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764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20</xdr:row>
      <xdr:rowOff>76200</xdr:rowOff>
    </xdr:from>
    <xdr:to>
      <xdr:col>5</xdr:col>
      <xdr:colOff>2143125</xdr:colOff>
      <xdr:row>23</xdr:row>
      <xdr:rowOff>117348</xdr:rowOff>
    </xdr:to>
    <xdr:sp macro="" textlink="">
      <xdr:nvSpPr>
        <xdr:cNvPr id="2" name="Rechteckige Legende 1"/>
        <xdr:cNvSpPr/>
      </xdr:nvSpPr>
      <xdr:spPr>
        <a:xfrm>
          <a:off x="4191000" y="4038600"/>
          <a:ext cx="2400300" cy="612648"/>
        </a:xfrm>
        <a:prstGeom prst="wedgeRectCallout">
          <a:avLst>
            <a:gd name="adj1" fmla="val -79815"/>
            <a:gd name="adj2" fmla="val 500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Durch die Bedingte Formatierung wird hier deutlich dargestellt, dass die Zelle C24 nicht leer ist.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10</xdr:row>
      <xdr:rowOff>38100</xdr:rowOff>
    </xdr:from>
    <xdr:to>
      <xdr:col>17</xdr:col>
      <xdr:colOff>571501</xdr:colOff>
      <xdr:row>15</xdr:row>
      <xdr:rowOff>118872</xdr:rowOff>
    </xdr:to>
    <xdr:sp macro="" textlink="">
      <xdr:nvSpPr>
        <xdr:cNvPr id="2" name="Fensterinhalt horizontal verschieben 1"/>
        <xdr:cNvSpPr/>
      </xdr:nvSpPr>
      <xdr:spPr>
        <a:xfrm rot="19870808">
          <a:off x="12001500" y="22860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  <xdr:twoCellAnchor>
    <xdr:from>
      <xdr:col>4</xdr:col>
      <xdr:colOff>1200150</xdr:colOff>
      <xdr:row>14</xdr:row>
      <xdr:rowOff>152400</xdr:rowOff>
    </xdr:from>
    <xdr:to>
      <xdr:col>4</xdr:col>
      <xdr:colOff>3848101</xdr:colOff>
      <xdr:row>20</xdr:row>
      <xdr:rowOff>42672</xdr:rowOff>
    </xdr:to>
    <xdr:sp macro="" textlink="">
      <xdr:nvSpPr>
        <xdr:cNvPr id="4" name="Fensterinhalt horizontal verschieben 1"/>
        <xdr:cNvSpPr/>
      </xdr:nvSpPr>
      <xdr:spPr>
        <a:xfrm rot="19870808">
          <a:off x="5372100" y="29718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Bitte beachten Sie </a:t>
          </a:r>
          <a:br>
            <a:rPr lang="de-DE" sz="1400"/>
          </a:br>
          <a:r>
            <a:rPr lang="de-DE" sz="1400"/>
            <a:t>auch die Beispiele in der</a:t>
          </a:r>
          <a:br>
            <a:rPr lang="de-DE" sz="1400"/>
          </a:br>
          <a:r>
            <a:rPr lang="de-DE" sz="1400"/>
            <a:t>Zählenwenn()-Tabelle!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1</xdr:colOff>
      <xdr:row>10</xdr:row>
      <xdr:rowOff>0</xdr:rowOff>
    </xdr:to>
    <xdr:sp macro="" textlink="">
      <xdr:nvSpPr>
        <xdr:cNvPr id="2" name="Fensterinhalt horizontal verschieben 1"/>
        <xdr:cNvSpPr/>
      </xdr:nvSpPr>
      <xdr:spPr>
        <a:xfrm rot="19870808">
          <a:off x="762000" y="1676400"/>
          <a:ext cx="2647951" cy="1033272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Sorry, alles</a:t>
          </a:r>
          <a:r>
            <a:rPr lang="de-DE" sz="1400" baseline="0"/>
            <a:t> noch in Planung.</a:t>
          </a:r>
        </a:p>
        <a:p>
          <a:pPr algn="ctr"/>
          <a:r>
            <a:rPr lang="de-DE" sz="1400" baseline="0"/>
            <a:t>Kommt aber noch.</a:t>
          </a:r>
        </a:p>
        <a:p>
          <a:pPr algn="ctr"/>
          <a:r>
            <a:rPr lang="de-DE" sz="1400" baseline="0"/>
            <a:t>Versprochen!</a:t>
          </a:r>
          <a:endParaRPr lang="de-DE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-ist-sexy.de/wp-content/uploads/xls-data/Kleinbrot/kleinbrot_ausgefuellt_unformatiert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B14"/>
  <sheetViews>
    <sheetView tabSelected="1" workbookViewId="0">
      <selection activeCell="B15" sqref="B15"/>
    </sheetView>
  </sheetViews>
  <sheetFormatPr baseColWidth="10" defaultRowHeight="15" x14ac:dyDescent="0.25"/>
  <cols>
    <col min="1" max="1" width="29.140625" bestFit="1" customWidth="1"/>
  </cols>
  <sheetData>
    <row r="1" spans="1:2" x14ac:dyDescent="0.25">
      <c r="A1" s="23" t="s">
        <v>42</v>
      </c>
    </row>
    <row r="2" spans="1:2" x14ac:dyDescent="0.25">
      <c r="A2" t="s">
        <v>65</v>
      </c>
      <c r="B2" t="s">
        <v>90</v>
      </c>
    </row>
    <row r="3" spans="1:2" x14ac:dyDescent="0.25">
      <c r="A3" t="s">
        <v>79</v>
      </c>
    </row>
    <row r="4" spans="1:2" x14ac:dyDescent="0.25">
      <c r="A4" t="s">
        <v>88</v>
      </c>
      <c r="B4" t="s">
        <v>89</v>
      </c>
    </row>
    <row r="5" spans="1:2" x14ac:dyDescent="0.25">
      <c r="A5" t="s">
        <v>80</v>
      </c>
    </row>
    <row r="6" spans="1:2" x14ac:dyDescent="0.25">
      <c r="A6" s="17" t="s">
        <v>81</v>
      </c>
      <c r="B6" t="s">
        <v>216</v>
      </c>
    </row>
    <row r="7" spans="1:2" x14ac:dyDescent="0.25">
      <c r="A7" t="s">
        <v>82</v>
      </c>
    </row>
    <row r="8" spans="1:2" x14ac:dyDescent="0.25">
      <c r="A8" t="s">
        <v>83</v>
      </c>
    </row>
    <row r="9" spans="1:2" x14ac:dyDescent="0.25">
      <c r="A9" t="s">
        <v>84</v>
      </c>
    </row>
    <row r="10" spans="1:2" x14ac:dyDescent="0.25">
      <c r="A10" s="17" t="s">
        <v>85</v>
      </c>
      <c r="B10" t="s">
        <v>217</v>
      </c>
    </row>
    <row r="11" spans="1:2" x14ac:dyDescent="0.25">
      <c r="A11" s="17" t="s">
        <v>87</v>
      </c>
      <c r="B11" t="s">
        <v>218</v>
      </c>
    </row>
    <row r="12" spans="1:2" x14ac:dyDescent="0.25">
      <c r="A12" s="17" t="s">
        <v>91</v>
      </c>
      <c r="B12" s="10" t="s">
        <v>219</v>
      </c>
    </row>
    <row r="13" spans="1:2" x14ac:dyDescent="0.25">
      <c r="A13" t="s">
        <v>86</v>
      </c>
    </row>
    <row r="14" spans="1:2" x14ac:dyDescent="0.25">
      <c r="A14" s="17" t="s">
        <v>191</v>
      </c>
      <c r="B14" t="s">
        <v>220</v>
      </c>
    </row>
  </sheetData>
  <hyperlinks>
    <hyperlink ref="A11" location="'Zählenwenn()'!A1" display="ZÄHLENWENN()"/>
    <hyperlink ref="A10" location="'Anzahl(), Anzahl2()'!A1" display="ANZAHL(), ANZAHL2()"/>
    <hyperlink ref="A12" location="'ZählenwennS()'!A1" display="ZÄHLENWENNS()"/>
    <hyperlink ref="A14" location="'AnzahlLeereZellen()'!A1" display="ANZAHLLEEREZELLEN() x"/>
    <hyperlink ref="A6" location="'Min(), Max()'!A1" display="MIN(), MAX(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4"/>
  <sheetViews>
    <sheetView workbookViewId="0">
      <selection activeCell="C4" sqref="C4"/>
    </sheetView>
  </sheetViews>
  <sheetFormatPr baseColWidth="10" defaultRowHeight="15" x14ac:dyDescent="0.25"/>
  <sheetData>
    <row r="1" spans="1:4" s="10" customFormat="1" ht="26.25" x14ac:dyDescent="0.4">
      <c r="A1" s="21" t="s">
        <v>164</v>
      </c>
      <c r="B1" s="22"/>
      <c r="C1" s="22"/>
    </row>
    <row r="2" spans="1:4" s="10" customFormat="1" x14ac:dyDescent="0.25"/>
    <row r="3" spans="1:4" s="10" customFormat="1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>
        <v>29</v>
      </c>
      <c r="B4">
        <v>97</v>
      </c>
      <c r="C4">
        <v>49</v>
      </c>
      <c r="D4">
        <v>127</v>
      </c>
    </row>
    <row r="5" spans="1:4" x14ac:dyDescent="0.25">
      <c r="A5">
        <v>182</v>
      </c>
      <c r="B5">
        <v>94</v>
      </c>
      <c r="C5">
        <v>157</v>
      </c>
      <c r="D5">
        <v>180</v>
      </c>
    </row>
    <row r="6" spans="1:4" x14ac:dyDescent="0.25">
      <c r="A6">
        <v>13</v>
      </c>
      <c r="B6">
        <v>174</v>
      </c>
      <c r="C6">
        <v>13</v>
      </c>
      <c r="D6">
        <v>105</v>
      </c>
    </row>
    <row r="7" spans="1:4" x14ac:dyDescent="0.25">
      <c r="A7">
        <v>111</v>
      </c>
      <c r="B7">
        <v>144</v>
      </c>
      <c r="C7">
        <v>38</v>
      </c>
      <c r="D7">
        <v>53</v>
      </c>
    </row>
    <row r="8" spans="1:4" x14ac:dyDescent="0.25">
      <c r="A8">
        <v>177</v>
      </c>
      <c r="B8">
        <v>147</v>
      </c>
      <c r="C8">
        <v>6</v>
      </c>
      <c r="D8">
        <v>133</v>
      </c>
    </row>
    <row r="9" spans="1:4" x14ac:dyDescent="0.25">
      <c r="A9">
        <v>50</v>
      </c>
      <c r="B9">
        <v>144</v>
      </c>
      <c r="C9">
        <v>71</v>
      </c>
      <c r="D9">
        <v>87</v>
      </c>
    </row>
    <row r="10" spans="1:4" x14ac:dyDescent="0.25">
      <c r="A10">
        <v>42</v>
      </c>
      <c r="B10">
        <v>112</v>
      </c>
      <c r="C10">
        <v>157</v>
      </c>
      <c r="D10">
        <v>140</v>
      </c>
    </row>
    <row r="12" spans="1:4" x14ac:dyDescent="0.25">
      <c r="A12">
        <f>SUM(D9,C6)</f>
        <v>100</v>
      </c>
    </row>
    <row r="13" spans="1:4" x14ac:dyDescent="0.25">
      <c r="A13">
        <f>SUM(A4:D10)</f>
        <v>2832</v>
      </c>
    </row>
    <row r="14" spans="1:4" x14ac:dyDescent="0.25">
      <c r="A14" s="9">
        <f>SUM(A4,C8,A6:C6)</f>
        <v>235</v>
      </c>
    </row>
  </sheetData>
  <pageMargins left="0.7" right="0.7" top="0.78740157499999996" bottom="0.78740157499999996" header="0.3" footer="0.3"/>
  <pageSetup paperSize="9" orientation="portrait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16"/>
  <sheetViews>
    <sheetView workbookViewId="0">
      <selection activeCell="B9" sqref="B9"/>
    </sheetView>
  </sheetViews>
  <sheetFormatPr baseColWidth="10" defaultRowHeight="15" x14ac:dyDescent="0.25"/>
  <sheetData>
    <row r="1" spans="1:6" s="10" customFormat="1" ht="26.25" x14ac:dyDescent="0.4">
      <c r="A1" s="21" t="s">
        <v>163</v>
      </c>
      <c r="B1" s="22"/>
      <c r="C1" s="22"/>
      <c r="D1" s="21"/>
    </row>
    <row r="2" spans="1:6" s="10" customFormat="1" x14ac:dyDescent="0.25"/>
    <row r="3" spans="1:6" s="10" customFormat="1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7" spans="1:6" ht="15.75" thickBot="1" x14ac:dyDescent="0.3">
      <c r="A7" s="6"/>
      <c r="B7" s="4" t="s">
        <v>0</v>
      </c>
      <c r="C7" s="4" t="s">
        <v>1</v>
      </c>
      <c r="D7" s="4" t="s">
        <v>2</v>
      </c>
      <c r="E7" s="4" t="s">
        <v>3</v>
      </c>
      <c r="F7" s="5" t="s">
        <v>4</v>
      </c>
    </row>
    <row r="8" spans="1:6" x14ac:dyDescent="0.25">
      <c r="A8" s="7" t="s">
        <v>5</v>
      </c>
      <c r="B8">
        <v>29</v>
      </c>
      <c r="C8">
        <v>97</v>
      </c>
      <c r="D8">
        <v>49</v>
      </c>
      <c r="E8">
        <v>127</v>
      </c>
      <c r="F8" s="2">
        <f t="shared" ref="F8:F15" si="0">SUM(B8:E8)</f>
        <v>302</v>
      </c>
    </row>
    <row r="9" spans="1:6" x14ac:dyDescent="0.25">
      <c r="A9" s="7" t="s">
        <v>6</v>
      </c>
      <c r="B9">
        <v>182</v>
      </c>
      <c r="C9">
        <v>94</v>
      </c>
      <c r="D9">
        <v>157</v>
      </c>
      <c r="E9">
        <v>180</v>
      </c>
      <c r="F9" s="2">
        <f t="shared" si="0"/>
        <v>613</v>
      </c>
    </row>
    <row r="10" spans="1:6" x14ac:dyDescent="0.25">
      <c r="A10" s="7" t="s">
        <v>7</v>
      </c>
      <c r="B10">
        <v>13</v>
      </c>
      <c r="C10">
        <v>174</v>
      </c>
      <c r="D10">
        <v>52</v>
      </c>
      <c r="E10">
        <v>105</v>
      </c>
      <c r="F10" s="2">
        <f t="shared" si="0"/>
        <v>344</v>
      </c>
    </row>
    <row r="11" spans="1:6" x14ac:dyDescent="0.25">
      <c r="A11" s="7" t="s">
        <v>8</v>
      </c>
      <c r="B11">
        <v>111</v>
      </c>
      <c r="C11">
        <v>144</v>
      </c>
      <c r="D11">
        <v>38</v>
      </c>
      <c r="E11">
        <v>53</v>
      </c>
      <c r="F11" s="2">
        <f t="shared" si="0"/>
        <v>346</v>
      </c>
    </row>
    <row r="12" spans="1:6" x14ac:dyDescent="0.25">
      <c r="A12" s="7" t="s">
        <v>9</v>
      </c>
      <c r="B12">
        <v>177</v>
      </c>
      <c r="C12">
        <v>147</v>
      </c>
      <c r="D12">
        <v>6</v>
      </c>
      <c r="E12">
        <v>133</v>
      </c>
      <c r="F12" s="2">
        <f t="shared" si="0"/>
        <v>463</v>
      </c>
    </row>
    <row r="13" spans="1:6" x14ac:dyDescent="0.25">
      <c r="A13" s="7" t="s">
        <v>10</v>
      </c>
      <c r="B13">
        <v>50</v>
      </c>
      <c r="C13">
        <v>144</v>
      </c>
      <c r="D13">
        <v>71</v>
      </c>
      <c r="E13">
        <v>87</v>
      </c>
      <c r="F13" s="2">
        <f t="shared" si="0"/>
        <v>352</v>
      </c>
    </row>
    <row r="14" spans="1:6" x14ac:dyDescent="0.25">
      <c r="A14" s="7" t="s">
        <v>11</v>
      </c>
      <c r="B14">
        <v>42</v>
      </c>
      <c r="C14">
        <v>112</v>
      </c>
      <c r="D14">
        <v>157</v>
      </c>
      <c r="E14">
        <v>140</v>
      </c>
      <c r="F14" s="3">
        <f t="shared" si="0"/>
        <v>451</v>
      </c>
    </row>
    <row r="15" spans="1:6" ht="15.75" thickBot="1" x14ac:dyDescent="0.3">
      <c r="A15" s="8" t="s">
        <v>4</v>
      </c>
      <c r="B15" s="1">
        <f>SUM(B8:B14)</f>
        <v>604</v>
      </c>
      <c r="C15" s="1">
        <f>SUM(C8:C14)</f>
        <v>912</v>
      </c>
      <c r="D15" s="1">
        <f>SUM(D8:D14)</f>
        <v>530</v>
      </c>
      <c r="E15" s="1">
        <f>SUM(E8:E14)</f>
        <v>825</v>
      </c>
      <c r="F15" s="1">
        <f t="shared" si="0"/>
        <v>2871</v>
      </c>
    </row>
    <row r="16" spans="1:6" ht="15.75" thickTop="1" x14ac:dyDescent="0.25"/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E3"/>
  <sheetViews>
    <sheetView workbookViewId="0">
      <selection activeCell="E33" sqref="E33"/>
    </sheetView>
  </sheetViews>
  <sheetFormatPr baseColWidth="10" defaultRowHeight="15" x14ac:dyDescent="0.25"/>
  <cols>
    <col min="1" max="16384" width="11.42578125" style="10"/>
  </cols>
  <sheetData>
    <row r="1" spans="1:5" ht="26.25" x14ac:dyDescent="0.4">
      <c r="A1" s="21" t="s">
        <v>162</v>
      </c>
      <c r="B1" s="22"/>
      <c r="C1" s="22"/>
      <c r="D1" s="21"/>
      <c r="E1" s="21"/>
    </row>
    <row r="3" spans="1:5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20"/>
  <sheetViews>
    <sheetView topLeftCell="C1" workbookViewId="0">
      <selection activeCell="C41" sqref="C41"/>
    </sheetView>
  </sheetViews>
  <sheetFormatPr baseColWidth="10" defaultRowHeight="15" x14ac:dyDescent="0.25"/>
  <cols>
    <col min="1" max="1" width="15.140625" bestFit="1" customWidth="1"/>
    <col min="2" max="2" width="19.5703125" customWidth="1"/>
    <col min="3" max="3" width="38.7109375" bestFit="1" customWidth="1"/>
    <col min="4" max="4" width="61.140625" bestFit="1" customWidth="1"/>
  </cols>
  <sheetData>
    <row r="1" spans="1:4" ht="15.75" thickBot="1" x14ac:dyDescent="0.3">
      <c r="A1" s="12" t="s">
        <v>12</v>
      </c>
      <c r="B1" s="12" t="s">
        <v>13</v>
      </c>
      <c r="C1" s="12" t="s">
        <v>14</v>
      </c>
      <c r="D1" s="12" t="s">
        <v>15</v>
      </c>
    </row>
    <row r="2" spans="1:4" x14ac:dyDescent="0.25">
      <c r="A2" s="10">
        <v>12.987</v>
      </c>
      <c r="B2" s="13">
        <v>12</v>
      </c>
      <c r="C2" s="11" t="s">
        <v>16</v>
      </c>
      <c r="D2" s="10" t="s">
        <v>17</v>
      </c>
    </row>
    <row r="3" spans="1:4" x14ac:dyDescent="0.25">
      <c r="A3" s="10">
        <v>12.987</v>
      </c>
      <c r="B3" s="13">
        <v>12</v>
      </c>
      <c r="C3" s="11" t="s">
        <v>18</v>
      </c>
      <c r="D3" s="10" t="s">
        <v>19</v>
      </c>
    </row>
    <row r="4" spans="1:4" x14ac:dyDescent="0.25">
      <c r="A4" s="10">
        <v>12.987</v>
      </c>
      <c r="B4" s="13">
        <v>12</v>
      </c>
      <c r="C4" s="11" t="s">
        <v>20</v>
      </c>
      <c r="D4" s="10" t="s">
        <v>21</v>
      </c>
    </row>
    <row r="5" spans="1:4" x14ac:dyDescent="0.25">
      <c r="A5" s="11" t="s">
        <v>22</v>
      </c>
      <c r="B5" s="13">
        <v>12</v>
      </c>
      <c r="C5" s="11" t="s">
        <v>23</v>
      </c>
      <c r="D5" s="10" t="s">
        <v>24</v>
      </c>
    </row>
    <row r="6" spans="1:4" x14ac:dyDescent="0.25">
      <c r="A6" s="10">
        <v>-12.987</v>
      </c>
      <c r="B6" s="13">
        <v>-13</v>
      </c>
      <c r="C6" s="11" t="s">
        <v>25</v>
      </c>
      <c r="D6" s="10" t="s">
        <v>26</v>
      </c>
    </row>
    <row r="7" spans="1:4" x14ac:dyDescent="0.25">
      <c r="A7" s="10">
        <v>12.987</v>
      </c>
      <c r="B7" s="13">
        <v>12</v>
      </c>
      <c r="C7" s="11" t="s">
        <v>27</v>
      </c>
      <c r="D7" s="10" t="s">
        <v>28</v>
      </c>
    </row>
    <row r="8" spans="1:4" x14ac:dyDescent="0.25">
      <c r="A8" s="10" t="e">
        <v>#DIV/0!</v>
      </c>
      <c r="B8" s="13" t="e">
        <v>#DIV/0!</v>
      </c>
      <c r="C8" s="11" t="s">
        <v>29</v>
      </c>
      <c r="D8" s="10" t="s">
        <v>30</v>
      </c>
    </row>
    <row r="9" spans="1:4" x14ac:dyDescent="0.25">
      <c r="A9" s="10" t="b">
        <v>1</v>
      </c>
      <c r="B9" s="13">
        <v>1</v>
      </c>
      <c r="C9" s="11" t="s">
        <v>31</v>
      </c>
      <c r="D9" s="10" t="s">
        <v>32</v>
      </c>
    </row>
    <row r="10" spans="1:4" x14ac:dyDescent="0.25">
      <c r="A10" s="14">
        <v>12987</v>
      </c>
      <c r="B10" s="13">
        <v>12987</v>
      </c>
      <c r="C10" s="11" t="s">
        <v>33</v>
      </c>
      <c r="D10" s="10" t="s">
        <v>34</v>
      </c>
    </row>
    <row r="11" spans="1:4" x14ac:dyDescent="0.25">
      <c r="A11" s="14">
        <v>12987</v>
      </c>
      <c r="B11" s="13">
        <v>12987</v>
      </c>
      <c r="C11" s="11" t="s">
        <v>35</v>
      </c>
      <c r="D11" s="10" t="s">
        <v>41</v>
      </c>
    </row>
    <row r="12" spans="1:4" x14ac:dyDescent="0.25">
      <c r="A12" s="15" t="s">
        <v>36</v>
      </c>
      <c r="B12" s="16">
        <v>12987</v>
      </c>
      <c r="C12" s="11" t="s">
        <v>37</v>
      </c>
      <c r="D12" s="10" t="s">
        <v>38</v>
      </c>
    </row>
    <row r="13" spans="1:4" x14ac:dyDescent="0.25">
      <c r="A13" s="15" t="s">
        <v>36</v>
      </c>
      <c r="B13" s="13">
        <v>12</v>
      </c>
      <c r="C13" s="11" t="s">
        <v>39</v>
      </c>
      <c r="D13" s="10" t="s">
        <v>40</v>
      </c>
    </row>
    <row r="14" spans="1:4" x14ac:dyDescent="0.25">
      <c r="A14" s="18">
        <f ca="1">NOW()</f>
        <v>42121.618842361109</v>
      </c>
      <c r="B14" s="19">
        <f ca="1">INT(A14)</f>
        <v>42121</v>
      </c>
      <c r="C14" s="11" t="s">
        <v>43</v>
      </c>
      <c r="D14" t="s">
        <v>44</v>
      </c>
    </row>
    <row r="15" spans="1:4" x14ac:dyDescent="0.25">
      <c r="A15" s="20">
        <v>41532.530241550929</v>
      </c>
      <c r="B15" s="13" t="b">
        <f>A15=DATEVALUE("15.09.2013")</f>
        <v>0</v>
      </c>
      <c r="C15" s="11" t="s">
        <v>48</v>
      </c>
      <c r="D15" t="s">
        <v>46</v>
      </c>
    </row>
    <row r="16" spans="1:4" x14ac:dyDescent="0.25">
      <c r="A16" s="20">
        <v>41532.530241550929</v>
      </c>
      <c r="B16" s="13" t="b">
        <f>INT(A16)=DATEVALUE("15.09.2013")</f>
        <v>1</v>
      </c>
      <c r="C16" s="11" t="s">
        <v>49</v>
      </c>
      <c r="D16" t="s">
        <v>45</v>
      </c>
    </row>
    <row r="17" spans="1:4" x14ac:dyDescent="0.25">
      <c r="A17" s="10">
        <v>12.987</v>
      </c>
      <c r="B17" s="13">
        <f>A17-INT(A17)</f>
        <v>0.9870000000000001</v>
      </c>
      <c r="C17" s="11" t="s">
        <v>47</v>
      </c>
      <c r="D17" t="s">
        <v>50</v>
      </c>
    </row>
    <row r="18" spans="1:4" x14ac:dyDescent="0.25">
      <c r="A18" s="10">
        <v>-12.987</v>
      </c>
      <c r="B18" s="13">
        <f>A18-INT(A18)</f>
        <v>1.2999999999999901E-2</v>
      </c>
      <c r="C18" s="11" t="s">
        <v>51</v>
      </c>
      <c r="D18" t="s">
        <v>52</v>
      </c>
    </row>
    <row r="19" spans="1:4" x14ac:dyDescent="0.25">
      <c r="A19" s="10">
        <v>-12.987</v>
      </c>
      <c r="B19" s="13">
        <f>ABS(A19)-INT(ABS(A19))</f>
        <v>0.9870000000000001</v>
      </c>
      <c r="C19" s="11" t="s">
        <v>53</v>
      </c>
      <c r="D19" t="s">
        <v>54</v>
      </c>
    </row>
    <row r="20" spans="1:4" x14ac:dyDescent="0.25">
      <c r="A20" s="10">
        <v>-12.987</v>
      </c>
      <c r="B20" s="13">
        <f>(ABS(A20)-INT(ABS(A20)))*SIGN(A20)</f>
        <v>-0.9870000000000001</v>
      </c>
      <c r="C20" s="11" t="s">
        <v>53</v>
      </c>
      <c r="D20" t="s">
        <v>55</v>
      </c>
    </row>
  </sheetData>
  <pageMargins left="0.7" right="0.7" top="0.78740157499999996" bottom="0.78740157499999996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6" tint="-0.499984740745262"/>
  </sheetPr>
  <dimension ref="A1:D17"/>
  <sheetViews>
    <sheetView workbookViewId="0">
      <selection activeCell="A18" sqref="A18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1.85546875" style="15" customWidth="1"/>
    <col min="4" max="16384" width="11.42578125" style="10"/>
  </cols>
  <sheetData>
    <row r="1" spans="1:4" ht="26.25" x14ac:dyDescent="0.4">
      <c r="A1" s="21" t="s">
        <v>200</v>
      </c>
      <c r="B1" s="22"/>
      <c r="C1" s="36"/>
    </row>
    <row r="3" spans="1:4" x14ac:dyDescent="0.25">
      <c r="A3" s="17" t="s">
        <v>193</v>
      </c>
      <c r="C3" s="37"/>
    </row>
    <row r="5" spans="1:4" ht="15.75" thickBot="1" x14ac:dyDescent="0.3">
      <c r="A5" s="12" t="s">
        <v>12</v>
      </c>
      <c r="B5" s="12" t="s">
        <v>13</v>
      </c>
      <c r="C5" s="26" t="s">
        <v>14</v>
      </c>
      <c r="D5" s="12" t="s">
        <v>15</v>
      </c>
    </row>
    <row r="6" spans="1:4" x14ac:dyDescent="0.25">
      <c r="A6" s="10">
        <v>1</v>
      </c>
      <c r="B6" s="10" t="e">
        <f>MIN(A6:A15)</f>
        <v>#N/A</v>
      </c>
      <c r="C6" s="15" t="s">
        <v>194</v>
      </c>
      <c r="D6" s="10" t="s">
        <v>209</v>
      </c>
    </row>
    <row r="7" spans="1:4" x14ac:dyDescent="0.25">
      <c r="A7" s="10">
        <v>5</v>
      </c>
      <c r="B7" s="10" t="e">
        <f>MAX(A6:A15)</f>
        <v>#N/A</v>
      </c>
      <c r="C7" s="15" t="s">
        <v>195</v>
      </c>
      <c r="D7" s="38" t="s">
        <v>210</v>
      </c>
    </row>
    <row r="8" spans="1:4" x14ac:dyDescent="0.25">
      <c r="A8" s="10">
        <v>10</v>
      </c>
      <c r="B8" s="10">
        <f>MIN(A6:A14)</f>
        <v>-10</v>
      </c>
      <c r="C8" s="15" t="s">
        <v>196</v>
      </c>
      <c r="D8" s="10" t="s">
        <v>211</v>
      </c>
    </row>
    <row r="9" spans="1:4" x14ac:dyDescent="0.25">
      <c r="A9" s="10">
        <v>0</v>
      </c>
      <c r="B9" s="10">
        <f>MAX(A6:A14)</f>
        <v>10</v>
      </c>
      <c r="C9" s="15" t="s">
        <v>197</v>
      </c>
      <c r="D9" s="38" t="s">
        <v>210</v>
      </c>
    </row>
    <row r="10" spans="1:4" x14ac:dyDescent="0.25">
      <c r="A10" s="10">
        <v>-1</v>
      </c>
      <c r="B10" s="10">
        <f>MIN(A13:A14)</f>
        <v>0</v>
      </c>
      <c r="C10" s="15" t="s">
        <v>198</v>
      </c>
      <c r="D10" s="10" t="s">
        <v>212</v>
      </c>
    </row>
    <row r="11" spans="1:4" x14ac:dyDescent="0.25">
      <c r="A11" s="10">
        <v>-5</v>
      </c>
      <c r="B11" s="10">
        <f>MAX(A13:A14)</f>
        <v>0</v>
      </c>
      <c r="C11" s="15" t="s">
        <v>199</v>
      </c>
      <c r="D11" s="38" t="s">
        <v>210</v>
      </c>
    </row>
    <row r="12" spans="1:4" x14ac:dyDescent="0.25">
      <c r="A12" s="10">
        <v>-10</v>
      </c>
      <c r="B12" s="10">
        <f>MIN(N(A13:A14))</f>
        <v>1</v>
      </c>
      <c r="C12" s="15" t="s">
        <v>201</v>
      </c>
      <c r="D12" s="10" t="s">
        <v>213</v>
      </c>
    </row>
    <row r="13" spans="1:4" x14ac:dyDescent="0.25">
      <c r="A13" s="10" t="b">
        <v>1</v>
      </c>
      <c r="B13" s="10">
        <f>MAX(N(A13:A14))</f>
        <v>1</v>
      </c>
      <c r="C13" s="15" t="s">
        <v>202</v>
      </c>
      <c r="D13" s="39" t="s">
        <v>214</v>
      </c>
    </row>
    <row r="14" spans="1:4" x14ac:dyDescent="0.25">
      <c r="A14" s="10" t="b">
        <v>0</v>
      </c>
      <c r="B14" s="10">
        <f>MIN(N(A13),N(A14))</f>
        <v>0</v>
      </c>
      <c r="C14" s="15" t="s">
        <v>203</v>
      </c>
      <c r="D14" s="10" t="s">
        <v>215</v>
      </c>
    </row>
    <row r="15" spans="1:4" x14ac:dyDescent="0.25">
      <c r="A15" s="10" t="e">
        <v>#N/A</v>
      </c>
      <c r="B15" s="10">
        <f>MAX(N(A13),N(A14))</f>
        <v>1</v>
      </c>
      <c r="C15" s="15" t="s">
        <v>204</v>
      </c>
      <c r="D15" s="38" t="s">
        <v>210</v>
      </c>
    </row>
    <row r="16" spans="1:4" x14ac:dyDescent="0.25">
      <c r="B16" s="10">
        <f t="array" ref="B16">MIN(N(A13:A14))</f>
        <v>1</v>
      </c>
      <c r="C16" s="15" t="s">
        <v>205</v>
      </c>
      <c r="D16" s="10" t="s">
        <v>207</v>
      </c>
    </row>
    <row r="17" spans="2:4" x14ac:dyDescent="0.25">
      <c r="B17" s="10">
        <f t="array" ref="B17">MAX(N(A13:A14))</f>
        <v>1</v>
      </c>
      <c r="C17" s="15" t="s">
        <v>206</v>
      </c>
      <c r="D17" s="39" t="s">
        <v>208</v>
      </c>
    </row>
  </sheetData>
  <hyperlinks>
    <hyperlink ref="A3" r:id="rId1"/>
  </hyperlinks>
  <pageMargins left="0.7" right="0.7" top="0.78740157499999996" bottom="0.78740157499999996" header="0.3" footer="0.3"/>
  <pageSetup paperSize="9" orientation="portrait" copies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3"/>
  <sheetViews>
    <sheetView workbookViewId="0">
      <selection activeCell="B9" sqref="B9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161</v>
      </c>
      <c r="B1" s="22"/>
      <c r="C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D3"/>
  <sheetViews>
    <sheetView workbookViewId="0">
      <selection activeCell="B9" sqref="B9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160</v>
      </c>
      <c r="B1" s="22"/>
      <c r="C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3"/>
  <sheetViews>
    <sheetView workbookViewId="0">
      <selection activeCell="B9" sqref="B9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159</v>
      </c>
      <c r="B1" s="22"/>
      <c r="C1" s="22"/>
      <c r="D1" s="21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6" tint="-0.499984740745262"/>
  </sheetPr>
  <dimension ref="A1:H24"/>
  <sheetViews>
    <sheetView workbookViewId="0">
      <selection activeCell="G22" sqref="G22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4" width="11.42578125" style="10"/>
    <col min="5" max="5" width="4.140625" customWidth="1"/>
    <col min="6" max="6" width="39.28515625" style="27" bestFit="1" customWidth="1"/>
    <col min="7" max="7" width="17.42578125" style="10" bestFit="1" customWidth="1"/>
    <col min="8" max="8" width="53.7109375" style="10" bestFit="1" customWidth="1"/>
    <col min="9" max="16384" width="11.42578125" style="10"/>
  </cols>
  <sheetData>
    <row r="1" spans="1:8" ht="26.25" x14ac:dyDescent="0.4">
      <c r="A1" s="21" t="s">
        <v>142</v>
      </c>
      <c r="B1" s="22"/>
      <c r="C1" s="22"/>
      <c r="D1" s="21"/>
    </row>
    <row r="3" spans="1:8" ht="15.75" thickBot="1" x14ac:dyDescent="0.3">
      <c r="A3" s="12" t="s">
        <v>67</v>
      </c>
      <c r="B3" s="12" t="s">
        <v>67</v>
      </c>
      <c r="C3" s="12" t="s">
        <v>67</v>
      </c>
      <c r="F3" s="26" t="s">
        <v>14</v>
      </c>
      <c r="G3" s="12" t="s">
        <v>13</v>
      </c>
      <c r="H3" s="12" t="s">
        <v>15</v>
      </c>
    </row>
    <row r="4" spans="1:8" x14ac:dyDescent="0.25">
      <c r="A4" s="10">
        <v>45</v>
      </c>
      <c r="B4" s="10" t="s">
        <v>68</v>
      </c>
      <c r="C4" s="10">
        <v>20</v>
      </c>
      <c r="F4" s="27" t="s">
        <v>143</v>
      </c>
      <c r="G4" s="28">
        <f>COUNT(A4:C24)</f>
        <v>42</v>
      </c>
      <c r="H4" s="10" t="s">
        <v>144</v>
      </c>
    </row>
    <row r="5" spans="1:8" x14ac:dyDescent="0.25">
      <c r="A5" s="10">
        <v>23</v>
      </c>
      <c r="B5" s="10" t="s">
        <v>139</v>
      </c>
      <c r="F5" s="27" t="s">
        <v>145</v>
      </c>
      <c r="G5" s="28">
        <f>COUNT(A4:A24,C4:C24)</f>
        <v>32</v>
      </c>
      <c r="H5" s="10" t="s">
        <v>146</v>
      </c>
    </row>
    <row r="6" spans="1:8" x14ac:dyDescent="0.25">
      <c r="A6" s="10">
        <v>0</v>
      </c>
      <c r="B6" s="10">
        <v>22</v>
      </c>
      <c r="C6" s="10">
        <v>19</v>
      </c>
      <c r="F6" s="27" t="s">
        <v>147</v>
      </c>
      <c r="G6" s="28">
        <f>COUNT(A10:B10)</f>
        <v>1</v>
      </c>
      <c r="H6" s="10" t="s">
        <v>148</v>
      </c>
    </row>
    <row r="7" spans="1:8" x14ac:dyDescent="0.25">
      <c r="A7" s="10">
        <v>41</v>
      </c>
      <c r="B7" s="11" t="s">
        <v>156</v>
      </c>
      <c r="C7" s="10">
        <v>47</v>
      </c>
      <c r="F7" s="27" t="s">
        <v>149</v>
      </c>
      <c r="G7" s="28">
        <f>MAX(COUNT(A4:A24),COUNT(B4:B24))</f>
        <v>17</v>
      </c>
      <c r="H7" s="10" t="s">
        <v>150</v>
      </c>
    </row>
    <row r="8" spans="1:8" x14ac:dyDescent="0.25">
      <c r="A8" s="10">
        <v>40</v>
      </c>
      <c r="B8" s="10" t="s">
        <v>72</v>
      </c>
      <c r="C8" s="10">
        <v>36</v>
      </c>
      <c r="G8" s="28"/>
    </row>
    <row r="9" spans="1:8" x14ac:dyDescent="0.25">
      <c r="A9" s="10">
        <v>17</v>
      </c>
      <c r="B9" s="15">
        <v>36</v>
      </c>
      <c r="C9" s="10">
        <v>18</v>
      </c>
      <c r="F9" s="27" t="s">
        <v>151</v>
      </c>
      <c r="G9" s="28">
        <f>COUNTA(A4:C24)</f>
        <v>60</v>
      </c>
      <c r="H9" s="10" t="s">
        <v>157</v>
      </c>
    </row>
    <row r="10" spans="1:8" x14ac:dyDescent="0.25">
      <c r="A10" s="10">
        <v>4</v>
      </c>
      <c r="B10" s="10" t="b">
        <f>7&lt;10</f>
        <v>1</v>
      </c>
      <c r="C10" s="10">
        <v>41</v>
      </c>
      <c r="F10" s="27" t="s">
        <v>152</v>
      </c>
      <c r="G10" s="28">
        <f>COLUMNS(A4:C24)*ROWS(A4:C24)</f>
        <v>63</v>
      </c>
      <c r="H10" s="10" t="s">
        <v>153</v>
      </c>
    </row>
    <row r="11" spans="1:8" x14ac:dyDescent="0.25">
      <c r="A11" s="10">
        <v>0</v>
      </c>
      <c r="B11" s="10" t="s">
        <v>73</v>
      </c>
      <c r="F11" s="27" t="s">
        <v>154</v>
      </c>
      <c r="G11" s="28">
        <f>COUNTBLANK(A4:C24)</f>
        <v>4</v>
      </c>
      <c r="H11" s="10" t="s">
        <v>155</v>
      </c>
    </row>
    <row r="12" spans="1:8" x14ac:dyDescent="0.25">
      <c r="A12" s="10">
        <v>0</v>
      </c>
      <c r="B12" s="10">
        <v>11</v>
      </c>
      <c r="C12" s="10">
        <v>19</v>
      </c>
    </row>
    <row r="13" spans="1:8" x14ac:dyDescent="0.25">
      <c r="A13" s="10">
        <v>36</v>
      </c>
      <c r="B13" s="10" t="s">
        <v>69</v>
      </c>
      <c r="C13" s="10" t="s">
        <v>74</v>
      </c>
    </row>
    <row r="14" spans="1:8" x14ac:dyDescent="0.25">
      <c r="A14" s="10" t="b">
        <v>0</v>
      </c>
      <c r="B14" s="10">
        <v>2</v>
      </c>
      <c r="C14" s="10">
        <v>43</v>
      </c>
    </row>
    <row r="15" spans="1:8" x14ac:dyDescent="0.25">
      <c r="A15" s="11">
        <v>7</v>
      </c>
      <c r="C15" s="10">
        <v>41</v>
      </c>
    </row>
    <row r="16" spans="1:8" x14ac:dyDescent="0.25">
      <c r="A16" s="10">
        <v>43</v>
      </c>
      <c r="B16" s="10">
        <v>7</v>
      </c>
      <c r="C16" s="10">
        <v>17</v>
      </c>
    </row>
    <row r="17" spans="1:3" x14ac:dyDescent="0.25">
      <c r="A17" s="10">
        <v>37</v>
      </c>
      <c r="B17" s="10" t="s">
        <v>70</v>
      </c>
      <c r="C17" s="10">
        <v>10</v>
      </c>
    </row>
    <row r="18" spans="1:3" x14ac:dyDescent="0.25">
      <c r="A18" s="10">
        <v>12</v>
      </c>
      <c r="B18" s="10">
        <v>1</v>
      </c>
      <c r="C18" s="10">
        <v>13</v>
      </c>
    </row>
    <row r="19" spans="1:3" x14ac:dyDescent="0.25">
      <c r="A19" s="10">
        <v>3</v>
      </c>
      <c r="B19" s="10">
        <v>35</v>
      </c>
      <c r="C19" s="10">
        <v>19</v>
      </c>
    </row>
    <row r="20" spans="1:3" x14ac:dyDescent="0.25">
      <c r="A20" s="10">
        <v>-43</v>
      </c>
      <c r="B20" s="10">
        <v>36</v>
      </c>
      <c r="C20" s="10" t="s">
        <v>71</v>
      </c>
    </row>
    <row r="21" spans="1:3" x14ac:dyDescent="0.25">
      <c r="A21" s="10" t="b">
        <v>1</v>
      </c>
      <c r="B21" s="10">
        <v>26</v>
      </c>
      <c r="C21" s="10">
        <v>18</v>
      </c>
    </row>
    <row r="22" spans="1:3" x14ac:dyDescent="0.25">
      <c r="A22" s="10">
        <v>6</v>
      </c>
      <c r="B22" s="10" t="b">
        <f>10&lt;5</f>
        <v>0</v>
      </c>
      <c r="C22" s="10">
        <v>6</v>
      </c>
    </row>
    <row r="23" spans="1:3" x14ac:dyDescent="0.25">
      <c r="A23" s="10" t="s">
        <v>75</v>
      </c>
      <c r="B23" s="10" t="s">
        <v>77</v>
      </c>
      <c r="C23" s="10" t="s">
        <v>78</v>
      </c>
    </row>
    <row r="24" spans="1:3" x14ac:dyDescent="0.25">
      <c r="A24" s="10" t="s">
        <v>76</v>
      </c>
      <c r="B24" s="10">
        <v>8</v>
      </c>
      <c r="C24" s="10" t="str">
        <f>""</f>
        <v/>
      </c>
    </row>
  </sheetData>
  <conditionalFormatting sqref="A4:C24">
    <cfRule type="expression" dxfId="0" priority="1">
      <formula>NOT(ISBLANK(A4))</formula>
    </cfRule>
  </conditionalFormatting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6" tint="-0.499984740745262"/>
  </sheetPr>
  <dimension ref="A1:G32"/>
  <sheetViews>
    <sheetView workbookViewId="0"/>
  </sheetViews>
  <sheetFormatPr baseColWidth="10" defaultRowHeight="15" x14ac:dyDescent="0.25"/>
  <cols>
    <col min="1" max="1" width="11.42578125" style="10"/>
    <col min="2" max="2" width="12.42578125" style="10" bestFit="1" customWidth="1"/>
    <col min="3" max="3" width="20.5703125" style="10" customWidth="1"/>
    <col min="4" max="4" width="3.7109375" customWidth="1"/>
    <col min="5" max="5" width="73.85546875" style="15" bestFit="1" customWidth="1"/>
    <col min="6" max="6" width="17.42578125" style="15" bestFit="1" customWidth="1"/>
    <col min="7" max="7" width="101.140625" style="10" bestFit="1" customWidth="1"/>
    <col min="8" max="16384" width="11.42578125" style="10"/>
  </cols>
  <sheetData>
    <row r="1" spans="1:7" ht="26.25" x14ac:dyDescent="0.4">
      <c r="A1" s="21" t="s">
        <v>92</v>
      </c>
      <c r="B1" s="32"/>
      <c r="C1" s="21"/>
    </row>
    <row r="3" spans="1:7" ht="15.75" thickBot="1" x14ac:dyDescent="0.3">
      <c r="A3" s="12" t="s">
        <v>67</v>
      </c>
      <c r="B3" s="12" t="s">
        <v>67</v>
      </c>
      <c r="C3" s="12" t="s">
        <v>67</v>
      </c>
      <c r="E3" s="26" t="s">
        <v>14</v>
      </c>
      <c r="F3" s="26" t="s">
        <v>13</v>
      </c>
      <c r="G3" s="12" t="s">
        <v>15</v>
      </c>
    </row>
    <row r="4" spans="1:7" x14ac:dyDescent="0.25">
      <c r="A4" s="10">
        <v>45</v>
      </c>
      <c r="B4" s="10" t="s">
        <v>68</v>
      </c>
      <c r="C4" s="10">
        <v>20</v>
      </c>
      <c r="E4" s="27" t="s">
        <v>93</v>
      </c>
      <c r="F4" s="29">
        <f>COUNTIF(A4:A24,0)</f>
        <v>3</v>
      </c>
      <c r="G4" s="10" t="s">
        <v>99</v>
      </c>
    </row>
    <row r="5" spans="1:7" x14ac:dyDescent="0.25">
      <c r="A5" s="10">
        <v>23</v>
      </c>
      <c r="B5" s="10" t="s">
        <v>139</v>
      </c>
      <c r="E5" s="27" t="s">
        <v>94</v>
      </c>
      <c r="F5" s="29">
        <f>COUNTIF(A4:A24,123)</f>
        <v>0</v>
      </c>
      <c r="G5" s="10" t="s">
        <v>100</v>
      </c>
    </row>
    <row r="6" spans="1:7" x14ac:dyDescent="0.25">
      <c r="A6" s="10">
        <v>0</v>
      </c>
      <c r="B6" s="10">
        <v>22</v>
      </c>
      <c r="C6" s="10">
        <v>19</v>
      </c>
      <c r="E6" s="27" t="s">
        <v>95</v>
      </c>
      <c r="F6" s="29">
        <f>COUNTIF(A4:A24,"36")</f>
        <v>1</v>
      </c>
      <c r="G6" s="10" t="s">
        <v>101</v>
      </c>
    </row>
    <row r="7" spans="1:7" x14ac:dyDescent="0.25">
      <c r="A7" s="10">
        <v>41</v>
      </c>
      <c r="B7" s="10">
        <v>48</v>
      </c>
      <c r="C7" s="10">
        <v>47</v>
      </c>
      <c r="E7" s="27" t="s">
        <v>96</v>
      </c>
      <c r="F7" s="29">
        <f>COUNTIF(A4:A24,"&gt;10")</f>
        <v>9</v>
      </c>
      <c r="G7" s="10" t="s">
        <v>102</v>
      </c>
    </row>
    <row r="8" spans="1:7" x14ac:dyDescent="0.25">
      <c r="A8" s="10">
        <v>40</v>
      </c>
      <c r="B8" s="10" t="s">
        <v>72</v>
      </c>
      <c r="C8" s="10">
        <v>36</v>
      </c>
      <c r="E8" s="27" t="s">
        <v>97</v>
      </c>
      <c r="F8" s="29">
        <f>COUNTIF(A4:A24,"&gt;=37")</f>
        <v>5</v>
      </c>
      <c r="G8" s="10" t="s">
        <v>103</v>
      </c>
    </row>
    <row r="9" spans="1:7" x14ac:dyDescent="0.25">
      <c r="A9" s="10">
        <v>17</v>
      </c>
      <c r="B9" s="10">
        <v>36</v>
      </c>
      <c r="C9" s="10">
        <v>18</v>
      </c>
      <c r="E9" s="27" t="s">
        <v>98</v>
      </c>
      <c r="F9" s="29">
        <f>COUNTIF(A4:C24,"&lt;20")</f>
        <v>24</v>
      </c>
      <c r="G9" s="10" t="s">
        <v>104</v>
      </c>
    </row>
    <row r="10" spans="1:7" x14ac:dyDescent="0.25">
      <c r="A10" s="10">
        <v>4</v>
      </c>
      <c r="B10" s="10" t="b">
        <f>7&lt;10</f>
        <v>1</v>
      </c>
      <c r="C10" s="10">
        <v>41</v>
      </c>
      <c r="E10" s="27" t="s">
        <v>113</v>
      </c>
      <c r="F10" s="29">
        <f>COUNTIF(A4:C24,TRUE)</f>
        <v>2</v>
      </c>
      <c r="G10" s="10" t="s">
        <v>104</v>
      </c>
    </row>
    <row r="11" spans="1:7" x14ac:dyDescent="0.25">
      <c r="A11" s="10">
        <v>0</v>
      </c>
      <c r="B11" s="10" t="s">
        <v>73</v>
      </c>
      <c r="C11" s="31" t="s">
        <v>165</v>
      </c>
      <c r="E11" s="27" t="s">
        <v>118</v>
      </c>
      <c r="F11" s="29">
        <f>COUNTIF(A4:C24,"wahr")</f>
        <v>2</v>
      </c>
      <c r="G11" s="10" t="s">
        <v>119</v>
      </c>
    </row>
    <row r="12" spans="1:7" x14ac:dyDescent="0.25">
      <c r="A12" s="10">
        <v>0</v>
      </c>
      <c r="B12" s="10">
        <v>11</v>
      </c>
      <c r="C12" s="10">
        <v>19</v>
      </c>
      <c r="E12" s="27" t="s">
        <v>114</v>
      </c>
      <c r="F12" s="29">
        <f>COUNTIF(A4:C24,TRUE)+COUNTIF(A4:C24,FALSE)</f>
        <v>4</v>
      </c>
      <c r="G12" s="10" t="s">
        <v>117</v>
      </c>
    </row>
    <row r="13" spans="1:7" x14ac:dyDescent="0.25">
      <c r="A13" s="10">
        <v>36</v>
      </c>
      <c r="B13" s="10" t="s">
        <v>69</v>
      </c>
      <c r="C13" s="10" t="s">
        <v>74</v>
      </c>
      <c r="E13" s="27" t="s">
        <v>112</v>
      </c>
      <c r="F13" s="29">
        <f>COUNTIF(A4:C24,"Hund")</f>
        <v>1</v>
      </c>
      <c r="G13" s="10" t="s">
        <v>120</v>
      </c>
    </row>
    <row r="14" spans="1:7" x14ac:dyDescent="0.25">
      <c r="A14" s="10" t="b">
        <v>0</v>
      </c>
      <c r="B14" s="10">
        <v>2</v>
      </c>
      <c r="C14" s="10">
        <v>43</v>
      </c>
      <c r="E14" s="27" t="s">
        <v>107</v>
      </c>
      <c r="F14" s="29">
        <f>COUNTIF(A4:C24,"hund*")</f>
        <v>2</v>
      </c>
      <c r="G14" s="10" t="s">
        <v>131</v>
      </c>
    </row>
    <row r="15" spans="1:7" x14ac:dyDescent="0.25">
      <c r="A15" s="10">
        <v>7</v>
      </c>
      <c r="C15" s="10">
        <v>41</v>
      </c>
      <c r="E15" s="27" t="s">
        <v>115</v>
      </c>
      <c r="F15" s="29">
        <f>COUNTIF(A4:C24,"?a*")</f>
        <v>6</v>
      </c>
      <c r="G15" s="10" t="s">
        <v>138</v>
      </c>
    </row>
    <row r="16" spans="1:7" x14ac:dyDescent="0.25">
      <c r="A16" s="10">
        <v>43</v>
      </c>
      <c r="B16" s="10">
        <v>7</v>
      </c>
      <c r="C16" s="10">
        <v>17</v>
      </c>
      <c r="E16" s="27" t="s">
        <v>108</v>
      </c>
      <c r="F16" s="29">
        <f>COUNTIF(A4:C24,"*a*")</f>
        <v>9</v>
      </c>
      <c r="G16" s="10" t="s">
        <v>121</v>
      </c>
    </row>
    <row r="17" spans="1:7" x14ac:dyDescent="0.25">
      <c r="A17" s="10">
        <v>37</v>
      </c>
      <c r="B17" s="10" t="s">
        <v>70</v>
      </c>
      <c r="C17" s="10">
        <v>10</v>
      </c>
      <c r="E17" s="27" t="s">
        <v>109</v>
      </c>
      <c r="F17" s="29">
        <f>COUNTIF(A4:C24,"M??er")</f>
        <v>4</v>
      </c>
      <c r="G17" s="10" t="s">
        <v>122</v>
      </c>
    </row>
    <row r="18" spans="1:7" x14ac:dyDescent="0.25">
      <c r="A18" s="10">
        <v>12</v>
      </c>
      <c r="B18" s="10">
        <v>1</v>
      </c>
      <c r="C18" s="10">
        <v>13</v>
      </c>
      <c r="E18" s="27" t="s">
        <v>110</v>
      </c>
      <c r="F18" s="29">
        <f>COUNTIF(A4:C24,"Maier")+COUNTIF(A4:C24,"Meier")</f>
        <v>2</v>
      </c>
      <c r="G18" s="10" t="s">
        <v>105</v>
      </c>
    </row>
    <row r="19" spans="1:7" x14ac:dyDescent="0.25">
      <c r="A19" s="10">
        <v>3</v>
      </c>
      <c r="B19" s="10">
        <v>35</v>
      </c>
      <c r="C19" s="10">
        <v>19</v>
      </c>
      <c r="E19" s="27" t="s">
        <v>115</v>
      </c>
      <c r="F19" s="29">
        <f>COUNTIF(A4:C24,"?a*")</f>
        <v>6</v>
      </c>
      <c r="G19" s="10" t="s">
        <v>116</v>
      </c>
    </row>
    <row r="20" spans="1:7" x14ac:dyDescent="0.25">
      <c r="A20" s="10">
        <v>-43</v>
      </c>
      <c r="B20" s="10">
        <v>36</v>
      </c>
      <c r="C20" s="10" t="s">
        <v>71</v>
      </c>
      <c r="E20" s="27" t="s">
        <v>111</v>
      </c>
      <c r="F20" s="29">
        <f>COUNTIF(A4:C24,"&gt;=20")-COUNTIF(A4:C24,"&gt;30")</f>
        <v>4</v>
      </c>
      <c r="G20" s="10" t="s">
        <v>106</v>
      </c>
    </row>
    <row r="21" spans="1:7" x14ac:dyDescent="0.25">
      <c r="A21" s="10" t="b">
        <v>1</v>
      </c>
      <c r="B21" s="10">
        <v>26</v>
      </c>
      <c r="C21" s="10">
        <v>18</v>
      </c>
      <c r="E21" s="27" t="s">
        <v>123</v>
      </c>
      <c r="F21" s="29">
        <f>COUNTIF(A4:A24,"&lt;"&amp;C12)</f>
        <v>10</v>
      </c>
      <c r="G21" s="10" t="s">
        <v>125</v>
      </c>
    </row>
    <row r="22" spans="1:7" x14ac:dyDescent="0.25">
      <c r="A22" s="10">
        <v>6</v>
      </c>
      <c r="B22" s="10" t="b">
        <f>10&lt;5</f>
        <v>0</v>
      </c>
      <c r="C22" s="10">
        <v>6</v>
      </c>
      <c r="E22" s="27" t="s">
        <v>124</v>
      </c>
      <c r="F22" s="29">
        <f>COUNTIF(A4:A24,"="&amp;"*")</f>
        <v>2</v>
      </c>
      <c r="G22" s="10" t="s">
        <v>126</v>
      </c>
    </row>
    <row r="23" spans="1:7" x14ac:dyDescent="0.25">
      <c r="A23" s="10" t="s">
        <v>75</v>
      </c>
      <c r="B23" s="10" t="s">
        <v>77</v>
      </c>
      <c r="C23" s="10" t="s">
        <v>78</v>
      </c>
      <c r="E23" s="27" t="s">
        <v>128</v>
      </c>
      <c r="F23" s="29">
        <f>COUNTIF(A4:A24,"&lt;0")+COUNTIF(A4:A24,"&gt;=0")</f>
        <v>17</v>
      </c>
      <c r="G23" s="10" t="s">
        <v>129</v>
      </c>
    </row>
    <row r="24" spans="1:7" x14ac:dyDescent="0.25">
      <c r="A24" s="10" t="s">
        <v>76</v>
      </c>
      <c r="B24" s="10">
        <v>8</v>
      </c>
      <c r="C24" s="10" t="s">
        <v>165</v>
      </c>
      <c r="E24" s="27" t="s">
        <v>127</v>
      </c>
      <c r="F24" s="29">
        <f>COUNTIF(A4:A24,0)+COUNTIF(A4:A24,"&lt;&gt;0")</f>
        <v>21</v>
      </c>
      <c r="G24" s="10" t="s">
        <v>130</v>
      </c>
    </row>
    <row r="25" spans="1:7" x14ac:dyDescent="0.25">
      <c r="E25" s="27" t="s">
        <v>132</v>
      </c>
      <c r="F25" s="29">
        <f>COUNTIF(A4:C24,"="&amp;"")</f>
        <v>2</v>
      </c>
      <c r="G25" s="10" t="s">
        <v>133</v>
      </c>
    </row>
    <row r="26" spans="1:7" x14ac:dyDescent="0.25">
      <c r="E26" s="27" t="s">
        <v>134</v>
      </c>
      <c r="F26" s="29">
        <f>COUNTIF(A4:A24,"&lt;&gt;"&amp;"*")</f>
        <v>19</v>
      </c>
      <c r="G26" s="10" t="s">
        <v>135</v>
      </c>
    </row>
    <row r="27" spans="1:7" x14ac:dyDescent="0.25">
      <c r="E27" s="27" t="s">
        <v>136</v>
      </c>
      <c r="F27" s="29">
        <f>(COUNTIF(A4:A24,"&lt;0")+COUNTIF(A4:A24,"&gt;=0"))/COUNTA(A4:A24)</f>
        <v>0.80952380952380953</v>
      </c>
      <c r="G27" s="10" t="s">
        <v>137</v>
      </c>
    </row>
    <row r="28" spans="1:7" x14ac:dyDescent="0.25">
      <c r="E28" s="27" t="s">
        <v>140</v>
      </c>
      <c r="F28" s="29">
        <f>COUNTIF(A4:C24,"*~?*")</f>
        <v>1</v>
      </c>
      <c r="G28" s="10" t="s">
        <v>141</v>
      </c>
    </row>
    <row r="29" spans="1:7" x14ac:dyDescent="0.25">
      <c r="E29" s="27" t="s">
        <v>166</v>
      </c>
      <c r="F29" s="30">
        <f>COUNTIF(A4:C24,"A")</f>
        <v>2</v>
      </c>
      <c r="G29" s="10" t="s">
        <v>168</v>
      </c>
    </row>
    <row r="30" spans="1:7" x14ac:dyDescent="0.25">
      <c r="E30" s="27" t="s">
        <v>167</v>
      </c>
      <c r="F30" s="30">
        <f>COUNTIF(A4:C24,"=A")</f>
        <v>2</v>
      </c>
      <c r="G30" s="10" t="s">
        <v>169</v>
      </c>
    </row>
    <row r="31" spans="1:7" x14ac:dyDescent="0.25">
      <c r="E31" s="27"/>
    </row>
    <row r="32" spans="1:7" x14ac:dyDescent="0.25">
      <c r="E32" s="27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6" tint="-0.499984740745262"/>
  </sheetPr>
  <dimension ref="A1:G31"/>
  <sheetViews>
    <sheetView workbookViewId="0">
      <selection activeCell="E4" sqref="E4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4" width="11.42578125" style="10"/>
    <col min="5" max="5" width="73.85546875" style="10" bestFit="1" customWidth="1"/>
    <col min="6" max="6" width="17.42578125" style="10" bestFit="1" customWidth="1"/>
    <col min="7" max="16384" width="11.42578125" style="10"/>
  </cols>
  <sheetData>
    <row r="1" spans="1:7" ht="26.25" x14ac:dyDescent="0.4">
      <c r="A1" s="21" t="s">
        <v>158</v>
      </c>
      <c r="B1" s="22"/>
      <c r="C1" s="22"/>
    </row>
    <row r="3" spans="1:7" ht="15.75" thickBot="1" x14ac:dyDescent="0.3">
      <c r="A3" s="12" t="s">
        <v>67</v>
      </c>
      <c r="B3" s="12" t="s">
        <v>67</v>
      </c>
      <c r="C3" s="12" t="s">
        <v>67</v>
      </c>
      <c r="E3" s="26" t="s">
        <v>14</v>
      </c>
      <c r="F3" s="26" t="s">
        <v>13</v>
      </c>
      <c r="G3" s="12" t="s">
        <v>15</v>
      </c>
    </row>
    <row r="4" spans="1:7" x14ac:dyDescent="0.25">
      <c r="A4" s="10">
        <v>45</v>
      </c>
      <c r="B4" s="10" t="s">
        <v>68</v>
      </c>
      <c r="C4" s="10">
        <v>20</v>
      </c>
      <c r="E4" s="27" t="s">
        <v>178</v>
      </c>
      <c r="F4" s="30">
        <f>COUNTIFS(A4:A27,0)</f>
        <v>3</v>
      </c>
      <c r="G4" s="10" t="s">
        <v>179</v>
      </c>
    </row>
    <row r="5" spans="1:7" x14ac:dyDescent="0.25">
      <c r="A5" s="10">
        <v>23</v>
      </c>
      <c r="B5" s="10" t="s">
        <v>139</v>
      </c>
      <c r="E5" s="27" t="s">
        <v>181</v>
      </c>
      <c r="F5" s="30">
        <f>COUNTIFS(A4:A27,3,C4:C27,"&lt;20")</f>
        <v>1</v>
      </c>
      <c r="G5" s="10" t="s">
        <v>180</v>
      </c>
    </row>
    <row r="6" spans="1:7" x14ac:dyDescent="0.25">
      <c r="A6" s="10">
        <v>0</v>
      </c>
      <c r="B6" s="10">
        <v>22</v>
      </c>
      <c r="C6" s="10">
        <v>19</v>
      </c>
      <c r="E6" s="27" t="s">
        <v>182</v>
      </c>
      <c r="F6" s="30">
        <f>COUNTIFS(B4:B27,FALSE,A4:A27,"&lt;=6")</f>
        <v>2</v>
      </c>
      <c r="G6" s="10" t="s">
        <v>170</v>
      </c>
    </row>
    <row r="7" spans="1:7" x14ac:dyDescent="0.25">
      <c r="A7" s="10">
        <v>41</v>
      </c>
      <c r="B7" s="10">
        <v>48</v>
      </c>
      <c r="C7" s="10" t="s">
        <v>176</v>
      </c>
      <c r="E7" s="27" t="s">
        <v>172</v>
      </c>
      <c r="F7" s="30">
        <f>COUNTIFS(A4:A27,"Ma?er",C4:C27,"Hundekuchen")</f>
        <v>1</v>
      </c>
      <c r="G7" s="10" t="s">
        <v>173</v>
      </c>
    </row>
    <row r="8" spans="1:7" x14ac:dyDescent="0.25">
      <c r="A8" s="10" t="s">
        <v>175</v>
      </c>
      <c r="B8" s="10" t="s">
        <v>72</v>
      </c>
      <c r="C8" s="10">
        <v>36</v>
      </c>
      <c r="E8" s="27" t="s">
        <v>174</v>
      </c>
      <c r="F8" s="30">
        <f>COUNTIFS(A4:A27,"=*a*",B4:B27,"=*a*",C4:C27,"&gt;""")</f>
        <v>2</v>
      </c>
      <c r="G8" s="10" t="s">
        <v>177</v>
      </c>
    </row>
    <row r="9" spans="1:7" x14ac:dyDescent="0.25">
      <c r="A9" s="10">
        <v>17</v>
      </c>
      <c r="B9" s="10">
        <v>36</v>
      </c>
      <c r="C9" s="10">
        <v>18</v>
      </c>
      <c r="E9" s="27"/>
      <c r="F9" s="30"/>
    </row>
    <row r="10" spans="1:7" x14ac:dyDescent="0.25">
      <c r="A10" s="10">
        <v>4</v>
      </c>
      <c r="B10" s="10" t="b">
        <f>7&lt;10</f>
        <v>1</v>
      </c>
      <c r="C10" s="10">
        <v>41</v>
      </c>
      <c r="E10" s="27"/>
      <c r="F10" s="30"/>
    </row>
    <row r="11" spans="1:7" x14ac:dyDescent="0.25">
      <c r="A11" s="10">
        <v>0</v>
      </c>
      <c r="B11" s="10" t="s">
        <v>73</v>
      </c>
      <c r="C11" s="31" t="s">
        <v>165</v>
      </c>
      <c r="E11" s="27"/>
      <c r="F11" s="30"/>
    </row>
    <row r="12" spans="1:7" x14ac:dyDescent="0.25">
      <c r="A12" s="10">
        <v>0</v>
      </c>
      <c r="B12" s="10">
        <v>11</v>
      </c>
      <c r="C12" s="10">
        <v>19</v>
      </c>
      <c r="E12" s="27"/>
      <c r="F12" s="30"/>
    </row>
    <row r="13" spans="1:7" x14ac:dyDescent="0.25">
      <c r="A13" s="10">
        <v>36</v>
      </c>
      <c r="B13" s="10" t="s">
        <v>69</v>
      </c>
      <c r="C13" s="10" t="s">
        <v>74</v>
      </c>
      <c r="E13" s="27"/>
      <c r="F13" s="30"/>
    </row>
    <row r="14" spans="1:7" x14ac:dyDescent="0.25">
      <c r="A14" s="10" t="b">
        <v>0</v>
      </c>
      <c r="B14" s="10">
        <v>2</v>
      </c>
      <c r="C14" s="10">
        <v>43</v>
      </c>
      <c r="E14" s="27"/>
      <c r="F14" s="30"/>
    </row>
    <row r="15" spans="1:7" x14ac:dyDescent="0.25">
      <c r="A15" s="10">
        <v>7</v>
      </c>
      <c r="C15" s="10">
        <v>41</v>
      </c>
      <c r="E15" s="27"/>
      <c r="F15" s="30"/>
    </row>
    <row r="16" spans="1:7" x14ac:dyDescent="0.25">
      <c r="A16" s="10">
        <v>43</v>
      </c>
      <c r="B16" s="10">
        <v>7</v>
      </c>
      <c r="C16" s="10">
        <v>17</v>
      </c>
      <c r="E16" s="27"/>
      <c r="F16" s="30"/>
    </row>
    <row r="17" spans="1:6" x14ac:dyDescent="0.25">
      <c r="A17" s="10">
        <v>37</v>
      </c>
      <c r="B17" s="10" t="s">
        <v>70</v>
      </c>
      <c r="C17" s="10">
        <v>10</v>
      </c>
      <c r="E17" s="27"/>
      <c r="F17" s="30"/>
    </row>
    <row r="18" spans="1:6" x14ac:dyDescent="0.25">
      <c r="A18" s="10">
        <v>12</v>
      </c>
      <c r="B18" s="10">
        <v>1</v>
      </c>
      <c r="C18" s="10">
        <v>13</v>
      </c>
      <c r="E18" s="27"/>
      <c r="F18" s="30"/>
    </row>
    <row r="19" spans="1:6" x14ac:dyDescent="0.25">
      <c r="A19" s="10">
        <v>3</v>
      </c>
      <c r="B19" s="10">
        <v>35</v>
      </c>
      <c r="C19" s="10">
        <v>19</v>
      </c>
      <c r="E19" s="27"/>
      <c r="F19" s="30"/>
    </row>
    <row r="20" spans="1:6" x14ac:dyDescent="0.25">
      <c r="A20" s="10">
        <v>-43</v>
      </c>
      <c r="B20" s="10">
        <v>36</v>
      </c>
      <c r="C20" s="10" t="s">
        <v>71</v>
      </c>
      <c r="E20" s="27"/>
      <c r="F20" s="30"/>
    </row>
    <row r="21" spans="1:6" x14ac:dyDescent="0.25">
      <c r="A21" s="10" t="b">
        <v>1</v>
      </c>
      <c r="B21" s="10">
        <v>26</v>
      </c>
      <c r="C21" s="10">
        <v>18</v>
      </c>
      <c r="E21" s="27"/>
      <c r="F21" s="29"/>
    </row>
    <row r="22" spans="1:6" x14ac:dyDescent="0.25">
      <c r="A22" s="10">
        <v>6</v>
      </c>
      <c r="B22" s="10" t="b">
        <f>10&lt;5</f>
        <v>0</v>
      </c>
      <c r="C22" s="10">
        <v>6</v>
      </c>
      <c r="E22" s="27"/>
      <c r="F22" s="29"/>
    </row>
    <row r="23" spans="1:6" x14ac:dyDescent="0.25">
      <c r="A23" s="10" t="s">
        <v>75</v>
      </c>
      <c r="B23" s="10" t="s">
        <v>77</v>
      </c>
      <c r="C23" s="10" t="s">
        <v>78</v>
      </c>
      <c r="E23" s="27"/>
      <c r="F23" s="29"/>
    </row>
    <row r="24" spans="1:6" x14ac:dyDescent="0.25">
      <c r="A24" s="10" t="s">
        <v>76</v>
      </c>
      <c r="B24" s="10">
        <v>8</v>
      </c>
      <c r="C24" s="10" t="s">
        <v>165</v>
      </c>
      <c r="E24" s="27"/>
      <c r="F24" s="29"/>
    </row>
    <row r="25" spans="1:6" x14ac:dyDescent="0.25">
      <c r="A25" s="10">
        <v>2</v>
      </c>
      <c r="B25" s="10" t="b">
        <v>0</v>
      </c>
      <c r="C25" s="10">
        <v>5</v>
      </c>
      <c r="E25" s="27"/>
      <c r="F25" s="29"/>
    </row>
    <row r="26" spans="1:6" x14ac:dyDescent="0.25">
      <c r="A26" s="10" t="s">
        <v>73</v>
      </c>
      <c r="B26" s="10" t="s">
        <v>77</v>
      </c>
      <c r="C26" s="10" t="s">
        <v>171</v>
      </c>
      <c r="E26" s="27"/>
      <c r="F26" s="29"/>
    </row>
    <row r="27" spans="1:6" x14ac:dyDescent="0.25">
      <c r="A27" s="10" t="s">
        <v>75</v>
      </c>
      <c r="B27" s="10" t="s">
        <v>77</v>
      </c>
      <c r="C27" s="10" t="s">
        <v>171</v>
      </c>
      <c r="E27" s="27"/>
      <c r="F27" s="29"/>
    </row>
    <row r="28" spans="1:6" x14ac:dyDescent="0.25">
      <c r="E28" s="27"/>
      <c r="F28" s="29"/>
    </row>
    <row r="29" spans="1:6" x14ac:dyDescent="0.25">
      <c r="E29" s="27"/>
      <c r="F29" s="29"/>
    </row>
    <row r="30" spans="1:6" x14ac:dyDescent="0.25">
      <c r="E30" s="27"/>
      <c r="F30" s="30"/>
    </row>
    <row r="31" spans="1:6" x14ac:dyDescent="0.25">
      <c r="E31" s="27"/>
      <c r="F31" s="30"/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D10"/>
  <sheetViews>
    <sheetView workbookViewId="0">
      <selection activeCell="A3" sqref="A3:D10"/>
    </sheetView>
  </sheetViews>
  <sheetFormatPr baseColWidth="10" defaultRowHeight="15" x14ac:dyDescent="0.25"/>
  <cols>
    <col min="1" max="1" width="11.42578125" style="10"/>
    <col min="2" max="2" width="17.42578125" style="10" bestFit="1" customWidth="1"/>
    <col min="3" max="3" width="22.28515625" style="10" customWidth="1"/>
    <col min="4" max="16384" width="11.42578125" style="10"/>
  </cols>
  <sheetData>
    <row r="1" spans="1:4" ht="26.25" x14ac:dyDescent="0.4">
      <c r="A1" s="21" t="s">
        <v>66</v>
      </c>
      <c r="B1" s="22"/>
      <c r="C1" s="22"/>
    </row>
    <row r="3" spans="1:4" ht="15.75" thickBot="1" x14ac:dyDescent="0.3">
      <c r="A3" s="12" t="s">
        <v>12</v>
      </c>
      <c r="B3" s="12" t="s">
        <v>13</v>
      </c>
      <c r="C3" s="12" t="s">
        <v>14</v>
      </c>
      <c r="D3" s="12" t="s">
        <v>15</v>
      </c>
    </row>
    <row r="4" spans="1:4" x14ac:dyDescent="0.25">
      <c r="A4" s="24">
        <v>123.45677999999999</v>
      </c>
      <c r="B4" s="24">
        <f>ROUND(A4,2)</f>
        <v>123.46</v>
      </c>
      <c r="C4" s="25" t="s">
        <v>58</v>
      </c>
      <c r="D4" s="24"/>
    </row>
    <row r="5" spans="1:4" x14ac:dyDescent="0.25">
      <c r="A5" s="33">
        <v>123.45677999999999</v>
      </c>
      <c r="B5" s="24">
        <f>ROUND(A5,1)</f>
        <v>123.5</v>
      </c>
      <c r="C5" s="25" t="s">
        <v>59</v>
      </c>
      <c r="D5" s="24"/>
    </row>
    <row r="6" spans="1:4" x14ac:dyDescent="0.25">
      <c r="A6" s="24" t="str">
        <f>""</f>
        <v/>
      </c>
      <c r="B6" s="24" t="e">
        <f>ROUND(A6,0)</f>
        <v>#VALUE!</v>
      </c>
      <c r="C6" s="25" t="s">
        <v>60</v>
      </c>
      <c r="D6" s="24"/>
    </row>
    <row r="7" spans="1:4" x14ac:dyDescent="0.25">
      <c r="A7" s="24" t="s">
        <v>68</v>
      </c>
      <c r="B7" s="24" t="e">
        <f>ROUND(A7,-1)</f>
        <v>#VALUE!</v>
      </c>
      <c r="C7" s="25" t="s">
        <v>61</v>
      </c>
      <c r="D7" s="24"/>
    </row>
    <row r="8" spans="1:4" x14ac:dyDescent="0.25">
      <c r="A8" s="24" t="s">
        <v>69</v>
      </c>
      <c r="B8" s="24">
        <f>ROUND(123.45678,2)</f>
        <v>123.46</v>
      </c>
      <c r="C8" s="25" t="s">
        <v>62</v>
      </c>
      <c r="D8" s="24"/>
    </row>
    <row r="9" spans="1:4" x14ac:dyDescent="0.25">
      <c r="A9" s="25" t="s">
        <v>70</v>
      </c>
      <c r="B9" s="24" t="e">
        <f t="shared" ref="B9:B10" si="0">ROUND(A9,2)</f>
        <v>#VALUE!</v>
      </c>
      <c r="C9" s="25" t="s">
        <v>63</v>
      </c>
      <c r="D9" s="24" t="s">
        <v>57</v>
      </c>
    </row>
    <row r="10" spans="1:4" x14ac:dyDescent="0.25">
      <c r="A10" s="25" t="str">
        <f>IF(A6="","","Esel")</f>
        <v/>
      </c>
      <c r="B10" s="24" t="e">
        <f t="shared" si="0"/>
        <v>#VALUE!</v>
      </c>
      <c r="C10" s="25" t="s">
        <v>64</v>
      </c>
      <c r="D10" s="24" t="s">
        <v>56</v>
      </c>
    </row>
  </sheetData>
  <pageMargins left="0.7" right="0.7" top="0.78740157499999996" bottom="0.78740157499999996" header="0.3" footer="0.3"/>
  <pageSetup paperSize="9" orientation="portrait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6" tint="-0.499984740745262"/>
  </sheetPr>
  <dimension ref="A1:E10"/>
  <sheetViews>
    <sheetView workbookViewId="0">
      <selection activeCell="A3" sqref="A3"/>
    </sheetView>
  </sheetViews>
  <sheetFormatPr baseColWidth="10" defaultRowHeight="15" x14ac:dyDescent="0.25"/>
  <cols>
    <col min="1" max="2" width="11.42578125" style="10"/>
    <col min="3" max="3" width="27.28515625" style="10" bestFit="1" customWidth="1"/>
    <col min="4" max="4" width="58.5703125" style="10" bestFit="1" customWidth="1"/>
    <col min="5" max="16384" width="11.42578125" style="10"/>
  </cols>
  <sheetData>
    <row r="1" spans="1:5" ht="26.25" x14ac:dyDescent="0.4">
      <c r="A1" s="21" t="s">
        <v>183</v>
      </c>
      <c r="B1" s="22"/>
      <c r="C1" s="22"/>
      <c r="D1" s="22"/>
      <c r="E1" s="35" t="s">
        <v>189</v>
      </c>
    </row>
    <row r="2" spans="1:5" ht="15.75" thickBot="1" x14ac:dyDescent="0.3">
      <c r="A2" s="12" t="s">
        <v>12</v>
      </c>
      <c r="B2" s="12" t="s">
        <v>13</v>
      </c>
      <c r="C2" s="12" t="s">
        <v>14</v>
      </c>
      <c r="D2" s="12" t="s">
        <v>15</v>
      </c>
      <c r="E2" s="35" t="s">
        <v>190</v>
      </c>
    </row>
    <row r="3" spans="1:5" x14ac:dyDescent="0.25">
      <c r="A3" s="24">
        <v>123.45677999999999</v>
      </c>
      <c r="B3" s="34">
        <f>COUNTBLANK(A3:A10)</f>
        <v>3</v>
      </c>
      <c r="C3" s="25" t="s">
        <v>188</v>
      </c>
      <c r="D3" s="24" t="s">
        <v>184</v>
      </c>
      <c r="E3" s="10" t="b">
        <f>ISBLANK(A3)</f>
        <v>0</v>
      </c>
    </row>
    <row r="4" spans="1:5" x14ac:dyDescent="0.25">
      <c r="A4" s="33">
        <v>123.45677999999999</v>
      </c>
      <c r="B4" s="24"/>
      <c r="C4" s="25"/>
      <c r="D4" s="24" t="s">
        <v>185</v>
      </c>
      <c r="E4" s="10" t="b">
        <f t="shared" ref="E4:E10" si="0">ISBLANK(A4)</f>
        <v>0</v>
      </c>
    </row>
    <row r="5" spans="1:5" x14ac:dyDescent="0.25">
      <c r="A5" s="24" t="str">
        <f>""</f>
        <v/>
      </c>
      <c r="B5" s="24"/>
      <c r="C5" s="25"/>
      <c r="D5" s="24" t="s">
        <v>186</v>
      </c>
      <c r="E5" s="10" t="b">
        <f t="shared" si="0"/>
        <v>0</v>
      </c>
    </row>
    <row r="6" spans="1:5" x14ac:dyDescent="0.25">
      <c r="A6" s="24" t="s">
        <v>68</v>
      </c>
      <c r="B6" s="24"/>
      <c r="C6" s="25"/>
      <c r="D6" s="24"/>
      <c r="E6" s="10" t="b">
        <f t="shared" si="0"/>
        <v>0</v>
      </c>
    </row>
    <row r="7" spans="1:5" x14ac:dyDescent="0.25">
      <c r="A7" s="24" t="s">
        <v>69</v>
      </c>
      <c r="B7" s="24"/>
      <c r="C7" s="25"/>
      <c r="D7" s="24"/>
      <c r="E7" s="10" t="b">
        <f t="shared" si="0"/>
        <v>0</v>
      </c>
    </row>
    <row r="8" spans="1:5" x14ac:dyDescent="0.25">
      <c r="A8" s="25" t="s">
        <v>70</v>
      </c>
      <c r="B8" s="24"/>
      <c r="C8" s="25"/>
      <c r="D8" s="24"/>
      <c r="E8" s="10" t="b">
        <f t="shared" si="0"/>
        <v>0</v>
      </c>
    </row>
    <row r="9" spans="1:5" x14ac:dyDescent="0.25">
      <c r="A9" s="25" t="str">
        <f>IF(A5="","","Esel")</f>
        <v/>
      </c>
      <c r="B9" s="24"/>
      <c r="C9" s="25"/>
      <c r="D9" s="24" t="s">
        <v>187</v>
      </c>
      <c r="E9" s="10" t="b">
        <f t="shared" si="0"/>
        <v>0</v>
      </c>
    </row>
    <row r="10" spans="1:5" x14ac:dyDescent="0.25">
      <c r="A10" s="25"/>
      <c r="B10" s="25"/>
      <c r="C10" s="25"/>
      <c r="D10" s="25" t="s">
        <v>192</v>
      </c>
      <c r="E10" s="10" t="b">
        <f t="shared" si="0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Übersicht</vt:lpstr>
      <vt:lpstr>Mittelwert()</vt:lpstr>
      <vt:lpstr>MittelwertA()</vt:lpstr>
      <vt:lpstr>MittelwertWenn()</vt:lpstr>
      <vt:lpstr>MittelwertWennS()</vt:lpstr>
      <vt:lpstr>Min(), Max()</vt:lpstr>
      <vt:lpstr>MinA(), MaxA()</vt:lpstr>
      <vt:lpstr>Rang()</vt:lpstr>
      <vt:lpstr>KKleinste(), KGrösste()</vt:lpstr>
      <vt:lpstr>Anzahl(), Anzahl2()</vt:lpstr>
      <vt:lpstr>Zählenwenn()</vt:lpstr>
      <vt:lpstr>ZählenwennS()</vt:lpstr>
      <vt:lpstr>GestutztMittel()</vt:lpstr>
      <vt:lpstr>AnzahlLeereZellen()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G.Mumme@PC-Hilfe-Nord.de</cp:lastModifiedBy>
  <dcterms:created xsi:type="dcterms:W3CDTF">2013-05-11T21:32:35Z</dcterms:created>
  <dcterms:modified xsi:type="dcterms:W3CDTF">2015-04-27T12:51:35Z</dcterms:modified>
</cp:coreProperties>
</file>