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-I-S\"/>
    </mc:Choice>
  </mc:AlternateContent>
  <bookViews>
    <workbookView xWindow="-8970" yWindow="45" windowWidth="24780" windowHeight="12405"/>
  </bookViews>
  <sheets>
    <sheet name="Tabelle1" sheetId="1" r:id="rId1"/>
    <sheet name="Tabelle2" sheetId="2" r:id="rId2"/>
    <sheet name="Tabelle3" sheetId="3" r:id="rId3"/>
  </sheets>
  <definedNames>
    <definedName name="DatenBereich" localSheetId="1">Tabelle2!$B$6:$D$36</definedName>
    <definedName name="DatenBereich" localSheetId="2">Tabelle3!$B$6:$D$36</definedName>
    <definedName name="DatenBereich">Tabelle1!$B$6:$D$36</definedName>
    <definedName name="SollZeit" localSheetId="1">Tabelle2!$F$3</definedName>
    <definedName name="SollZeit" localSheetId="2">Tabelle3!$F$3</definedName>
    <definedName name="SollZeit">Tabelle1!$F$3</definedName>
  </definedNames>
  <calcPr calcId="152511" concurrentCalc="0"/>
</workbook>
</file>

<file path=xl/calcChain.xml><?xml version="1.0" encoding="utf-8"?>
<calcChain xmlns="http://schemas.openxmlformats.org/spreadsheetml/2006/main">
  <c r="E6" i="3" l="1"/>
  <c r="E7" i="3"/>
  <c r="E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6" i="3"/>
  <c r="H7" i="3"/>
  <c r="F8" i="3"/>
  <c r="H8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6" i="3"/>
  <c r="G7" i="3"/>
  <c r="G8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9" i="3"/>
  <c r="D10" i="3"/>
  <c r="D11" i="3"/>
  <c r="D12" i="3"/>
  <c r="D6" i="3"/>
  <c r="D7" i="3"/>
  <c r="D8" i="3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6" i="2"/>
  <c r="F6" i="3"/>
  <c r="F7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F37" i="3"/>
  <c r="G9" i="3"/>
  <c r="G37" i="3"/>
  <c r="H37" i="3"/>
  <c r="E37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H9" i="3"/>
  <c r="B3" i="3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F3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H37" i="2"/>
  <c r="E37" i="2"/>
  <c r="H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B3" i="2"/>
  <c r="E14" i="1"/>
  <c r="F14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F3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A7" i="1"/>
  <c r="A8" i="1"/>
  <c r="A9" i="1"/>
  <c r="A10" i="1"/>
  <c r="A11" i="1"/>
  <c r="A12" i="1"/>
  <c r="A13" i="1"/>
  <c r="A14" i="1"/>
  <c r="A15" i="1"/>
  <c r="A16" i="1"/>
  <c r="H37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6" i="1"/>
  <c r="B3" i="1"/>
  <c r="E37" i="1"/>
</calcChain>
</file>

<file path=xl/comments1.xml><?xml version="1.0" encoding="utf-8"?>
<comments xmlns="http://schemas.openxmlformats.org/spreadsheetml/2006/main">
  <authors>
    <author>Günther Mumme @ GMG-CC.de</author>
    <author>G.Mumme@PC-Hilfe-Nord.de</author>
  </authors>
  <commentList>
    <comment ref="D1" authorId="0" shapeId="0">
      <text>
        <r>
          <rPr>
            <b/>
            <sz val="8"/>
            <color indexed="81"/>
            <rFont val="Tahoma"/>
            <family val="2"/>
          </rPr>
          <t>Günther Mumme @ GMG-CC.de: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Hier den Namen des/der Mitarteiters/in eintragen</t>
        </r>
      </text>
    </comment>
    <comment ref="E5" authorId="1" shapeId="0">
      <text>
        <r>
          <rPr>
            <b/>
            <sz val="9"/>
            <color indexed="81"/>
            <rFont val="Segoe UI"/>
            <family val="2"/>
          </rPr>
          <t xml:space="preserve">Günther Mumme @ GMG-CC.de:
</t>
        </r>
        <r>
          <rPr>
            <b/>
            <i/>
            <sz val="9"/>
            <color indexed="10"/>
            <rFont val="Segoe UI"/>
            <family val="2"/>
          </rPr>
          <t>Keine Nachtarbeit, also nie über Mitternacht hinaus!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Günther Mumme @ GMG-CC.de: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Die Spalte_G kann ausgeblendet  oder auf Breite null gesetzt, darf aber nicht gelöscht werden!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Günther Mumme @ GMG-CC.de: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Neuer Monat: NUR hier 
den 1. des Monats eingeben.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</rPr>
          <t>Günther Mumme @ GMG-CC.de: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Bei Bedarf die Formel anpassen oder löschen, falls keine Soll-Zeiten gegeben sind. Spalte aber nicht löschen!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Günther Mumme @ GMG-CC.de: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Falls nur ein Monats-Soll existiert: In F3 die Soll-Stunden für den Monat eintragen und die Formeln in F6:F36 löschen. Der Wert in F3 muss dann &gt;24:00 sein!</t>
        </r>
      </text>
    </comment>
  </commentList>
</comments>
</file>

<file path=xl/comments2.xml><?xml version="1.0" encoding="utf-8"?>
<comments xmlns="http://schemas.openxmlformats.org/spreadsheetml/2006/main">
  <authors>
    <author>G.Mumme@PC-Hilfe-Nord.de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Günther Mumme @ GMG-CC.de:</t>
        </r>
        <r>
          <rPr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10"/>
            <rFont val="Segoe UI"/>
            <family val="2"/>
          </rPr>
          <t>Vorgegebene Pausenzeit, sofern an dem Tag mindestens 2 Stunden gearbeitet worden ist.
Die Spalte ist so formatiert, dass Nullwerte nicht angezeigt werden.</t>
        </r>
      </text>
    </comment>
  </commentList>
</comments>
</file>

<file path=xl/comments3.xml><?xml version="1.0" encoding="utf-8"?>
<comments xmlns="http://schemas.openxmlformats.org/spreadsheetml/2006/main">
  <authors>
    <author>G.Mumme@PC-Hilfe-Nord.de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 xml:space="preserve">Günther Mumme @ GMG-CC.de:
</t>
        </r>
        <r>
          <rPr>
            <sz val="9"/>
            <color indexed="10"/>
            <rFont val="Segoe UI"/>
            <family val="2"/>
          </rPr>
          <t>Pausen automatisch nach der gesetzl. Regelung, also &gt;6:00h -&gt; 0:30h, &gt;9:00h 0:45h.</t>
        </r>
      </text>
    </comment>
  </commentList>
</comments>
</file>

<file path=xl/sharedStrings.xml><?xml version="1.0" encoding="utf-8"?>
<sst xmlns="http://schemas.openxmlformats.org/spreadsheetml/2006/main" count="40" uniqueCount="13">
  <si>
    <t>Monat:</t>
  </si>
  <si>
    <t>Datum</t>
  </si>
  <si>
    <t>kommt</t>
  </si>
  <si>
    <t>geht</t>
  </si>
  <si>
    <t>Pause</t>
  </si>
  <si>
    <t>Arbeitszeit</t>
  </si>
  <si>
    <t xml:space="preserve">Monatssumme </t>
  </si>
  <si>
    <t>Soll</t>
  </si>
  <si>
    <t>Soll:</t>
  </si>
  <si>
    <t>Stundenabrechnung für</t>
  </si>
  <si>
    <t>Hugo Hurtig</t>
  </si>
  <si>
    <t>Differenz</t>
  </si>
  <si>
    <t>Pause: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</si>
</sst>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7]mmmm\ yy;@"/>
    <numFmt numFmtId="165" formatCode="[h]:mm"/>
    <numFmt numFmtId="166" formatCode="hh:mm;;"/>
    <numFmt numFmtId="167" formatCode="0.00&quot; Std.&quot;;[Red]\-\ 0.00&quot; Std.&quot;"/>
    <numFmt numFmtId="168" formatCode="[hh]:mm&quot; Std.&quot;"/>
    <numFmt numFmtId="169" formatCode="[hh]:mm&quot; Std.&quot;;;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10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9"/>
      <color indexed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4" fontId="0" fillId="0" borderId="0" xfId="0" applyNumberFormat="1"/>
    <xf numFmtId="164" fontId="1" fillId="0" borderId="0" xfId="0" applyNumberFormat="1" applyFont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167" fontId="0" fillId="0" borderId="0" xfId="0" applyNumberFormat="1" applyAlignment="1">
      <alignment horizontal="right"/>
    </xf>
    <xf numFmtId="0" fontId="3" fillId="0" borderId="2" xfId="0" applyFont="1" applyBorder="1"/>
    <xf numFmtId="165" fontId="3" fillId="0" borderId="2" xfId="0" applyNumberFormat="1" applyFont="1" applyBorder="1"/>
    <xf numFmtId="167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168" fontId="0" fillId="0" borderId="0" xfId="0" applyNumberFormat="1" applyAlignment="1" applyProtection="1">
      <alignment horizontal="left"/>
      <protection locked="0"/>
    </xf>
    <xf numFmtId="169" fontId="3" fillId="0" borderId="2" xfId="0" applyNumberFormat="1" applyFont="1" applyBorder="1" applyAlignment="1" applyProtection="1">
      <alignment horizontal="right"/>
      <protection locked="0"/>
    </xf>
    <xf numFmtId="166" fontId="0" fillId="0" borderId="0" xfId="0" applyNumberFormat="1" applyProtection="1"/>
    <xf numFmtId="16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1">
    <cellStyle name="Standard" xfId="0" builtinId="0"/>
  </cellStyles>
  <dxfs count="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419099</xdr:colOff>
      <xdr:row>7</xdr:row>
      <xdr:rowOff>9525</xdr:rowOff>
    </xdr:from>
    <xdr:to>
      <xdr:col>11</xdr:col>
      <xdr:colOff>295274</xdr:colOff>
      <xdr:row>12</xdr:row>
      <xdr:rowOff>90297</xdr:rowOff>
    </xdr:to>
    <xdr:sp macro="" textlink="">
      <xdr:nvSpPr>
        <xdr:cNvPr id="2" name="Fensterinhalt horizontal verschieben 1"/>
        <xdr:cNvSpPr/>
      </xdr:nvSpPr>
      <xdr:spPr>
        <a:xfrm>
          <a:off x="6515099" y="1428750"/>
          <a:ext cx="2162175" cy="1033272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/>
            <a:t>Blattschutz möglichst nicht aufheben! (Sonst können Formeln zerstört werden)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38"/>
  <sheetViews>
    <sheetView tabSelected="1" workbookViewId="0">
      <selection activeCell="A6" sqref="A6"/>
    </sheetView>
  </sheetViews>
  <sheetFormatPr baseColWidth="10" defaultRowHeight="15" x14ac:dyDescent="0.25"/>
  <cols>
    <col min="8" max="8" width="11.42578125" style="5"/>
  </cols>
  <sheetData>
    <row r="1" spans="1:8" ht="21" x14ac:dyDescent="0.35">
      <c r="C1" s="17" t="s">
        <v>9</v>
      </c>
      <c r="D1" s="18" t="s">
        <v>10</v>
      </c>
    </row>
    <row r="3" spans="1:8" x14ac:dyDescent="0.25">
      <c r="A3" s="1" t="s">
        <v>0</v>
      </c>
      <c r="B3" s="3">
        <f>A6</f>
        <v>41760</v>
      </c>
      <c r="E3" s="6" t="s">
        <v>8</v>
      </c>
      <c r="F3" s="20">
        <v>0.32500000000000001</v>
      </c>
    </row>
    <row r="5" spans="1:8" ht="15.75" thickBot="1" x14ac:dyDescent="0.3">
      <c r="A5" s="16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6" t="s">
        <v>7</v>
      </c>
      <c r="G5" s="19" t="s">
        <v>11</v>
      </c>
      <c r="H5" s="19" t="s">
        <v>11</v>
      </c>
    </row>
    <row r="6" spans="1:8" x14ac:dyDescent="0.25">
      <c r="A6" s="12">
        <v>41760</v>
      </c>
      <c r="B6" s="13"/>
      <c r="C6" s="13"/>
      <c r="D6" s="13"/>
      <c r="E6" s="4">
        <f>C6-B6-D6</f>
        <v>0</v>
      </c>
      <c r="F6" s="15">
        <f t="shared" ref="F6:F36" si="0">IF(AND(SollZeit&lt;1,E6&gt;0),SollZeit,0)</f>
        <v>0</v>
      </c>
      <c r="G6" s="7" t="str">
        <f>IF(E6&gt;0,(E6-F6)*24,"")</f>
        <v/>
      </c>
      <c r="H6" s="5" t="str">
        <f t="shared" ref="H6:H36" si="1">IF(B6="","",IF(E6-F6&lt;0,"- ","+ ")&amp;TEXT(ABS(E6-F6),"hh:mm"))</f>
        <v/>
      </c>
    </row>
    <row r="7" spans="1:8" x14ac:dyDescent="0.25">
      <c r="A7" s="2">
        <f>A6+1</f>
        <v>41761</v>
      </c>
      <c r="B7" s="13"/>
      <c r="C7" s="13"/>
      <c r="D7" s="13"/>
      <c r="E7" s="4">
        <f>C7-B7-D7</f>
        <v>0</v>
      </c>
      <c r="F7" s="15">
        <f t="shared" si="0"/>
        <v>0</v>
      </c>
      <c r="G7" s="7" t="str">
        <f t="shared" ref="G7:G36" si="2">IF(E7&gt;0,(E7-F7)*24,"")</f>
        <v/>
      </c>
      <c r="H7" s="5" t="str">
        <f t="shared" si="1"/>
        <v/>
      </c>
    </row>
    <row r="8" spans="1:8" x14ac:dyDescent="0.25">
      <c r="A8" s="2">
        <f t="shared" ref="A8:A33" si="3">A7+1</f>
        <v>41762</v>
      </c>
      <c r="B8" s="14">
        <v>0.3125</v>
      </c>
      <c r="C8" s="14">
        <v>0.68055555555555547</v>
      </c>
      <c r="D8" s="14">
        <v>2.0833333333333332E-2</v>
      </c>
      <c r="E8" s="4">
        <f>C8-B8-D8</f>
        <v>0.34722222222222215</v>
      </c>
      <c r="F8" s="15">
        <f t="shared" si="0"/>
        <v>0.32500000000000001</v>
      </c>
      <c r="G8" s="7">
        <f t="shared" si="2"/>
        <v>0.53333333333333144</v>
      </c>
      <c r="H8" s="5" t="str">
        <f t="shared" si="1"/>
        <v>+ 00:32</v>
      </c>
    </row>
    <row r="9" spans="1:8" x14ac:dyDescent="0.25">
      <c r="A9" s="2">
        <f t="shared" si="3"/>
        <v>41763</v>
      </c>
      <c r="B9" s="14">
        <v>0.3125</v>
      </c>
      <c r="C9" s="14">
        <v>0.68055555555555547</v>
      </c>
      <c r="D9" s="14">
        <v>3.125E-2</v>
      </c>
      <c r="E9" s="4">
        <f>C9-B9-D9</f>
        <v>0.33680555555555547</v>
      </c>
      <c r="F9" s="15">
        <f t="shared" si="0"/>
        <v>0.32500000000000001</v>
      </c>
      <c r="G9" s="7">
        <f t="shared" si="2"/>
        <v>0.28333333333333099</v>
      </c>
      <c r="H9" s="5" t="str">
        <f t="shared" si="1"/>
        <v>+ 00:17</v>
      </c>
    </row>
    <row r="10" spans="1:8" x14ac:dyDescent="0.25">
      <c r="A10" s="2">
        <f t="shared" si="3"/>
        <v>41764</v>
      </c>
      <c r="B10" s="14">
        <v>0.29166666666666669</v>
      </c>
      <c r="C10" s="14">
        <v>0.69444444444444453</v>
      </c>
      <c r="D10" s="14">
        <v>4.1666666666666664E-2</v>
      </c>
      <c r="E10" s="4">
        <f t="shared" ref="E10:E36" si="4">C10-B10-D10</f>
        <v>0.36111111111111116</v>
      </c>
      <c r="F10" s="15">
        <f t="shared" si="0"/>
        <v>0.32500000000000001</v>
      </c>
      <c r="G10" s="7">
        <f t="shared" si="2"/>
        <v>0.86666666666666758</v>
      </c>
      <c r="H10" s="5" t="str">
        <f t="shared" si="1"/>
        <v>+ 00:52</v>
      </c>
    </row>
    <row r="11" spans="1:8" x14ac:dyDescent="0.25">
      <c r="A11" s="2">
        <f t="shared" si="3"/>
        <v>41765</v>
      </c>
      <c r="B11" s="14">
        <v>0.29166666666666669</v>
      </c>
      <c r="C11" s="14">
        <v>0.69444444444444453</v>
      </c>
      <c r="D11" s="14">
        <v>4.1666666666666664E-2</v>
      </c>
      <c r="E11" s="4">
        <f t="shared" si="4"/>
        <v>0.36111111111111116</v>
      </c>
      <c r="F11" s="15">
        <f t="shared" si="0"/>
        <v>0.32500000000000001</v>
      </c>
      <c r="G11" s="7">
        <f t="shared" si="2"/>
        <v>0.86666666666666758</v>
      </c>
      <c r="H11" s="5" t="str">
        <f t="shared" si="1"/>
        <v>+ 00:52</v>
      </c>
    </row>
    <row r="12" spans="1:8" x14ac:dyDescent="0.25">
      <c r="A12" s="2">
        <f t="shared" si="3"/>
        <v>41766</v>
      </c>
      <c r="B12" s="14">
        <v>0.29166666666666669</v>
      </c>
      <c r="C12" s="14">
        <v>0.63194444444444442</v>
      </c>
      <c r="D12" s="14">
        <v>2.4305555555555556E-2</v>
      </c>
      <c r="E12" s="4">
        <f t="shared" si="4"/>
        <v>0.31597222222222215</v>
      </c>
      <c r="F12" s="15">
        <f t="shared" si="0"/>
        <v>0.32500000000000001</v>
      </c>
      <c r="G12" s="7">
        <f t="shared" si="2"/>
        <v>-0.21666666666666856</v>
      </c>
      <c r="H12" s="5" t="str">
        <f t="shared" si="1"/>
        <v>- 00:13</v>
      </c>
    </row>
    <row r="13" spans="1:8" x14ac:dyDescent="0.25">
      <c r="A13" s="2">
        <f t="shared" si="3"/>
        <v>41767</v>
      </c>
      <c r="B13" s="13"/>
      <c r="C13" s="13"/>
      <c r="D13" s="13"/>
      <c r="E13" s="4">
        <f t="shared" si="4"/>
        <v>0</v>
      </c>
      <c r="F13" s="15">
        <f t="shared" si="0"/>
        <v>0</v>
      </c>
      <c r="G13" s="7" t="str">
        <f t="shared" si="2"/>
        <v/>
      </c>
      <c r="H13" s="5" t="str">
        <f t="shared" si="1"/>
        <v/>
      </c>
    </row>
    <row r="14" spans="1:8" x14ac:dyDescent="0.25">
      <c r="A14" s="2">
        <f t="shared" si="3"/>
        <v>41768</v>
      </c>
      <c r="B14" s="14">
        <v>0.625</v>
      </c>
      <c r="C14" s="14">
        <v>0.78125</v>
      </c>
      <c r="D14" s="13"/>
      <c r="E14" s="4">
        <f t="shared" si="4"/>
        <v>0.15625</v>
      </c>
      <c r="F14" s="15">
        <f t="shared" si="0"/>
        <v>0.32500000000000001</v>
      </c>
      <c r="G14" s="7">
        <f t="shared" si="2"/>
        <v>-4.0500000000000007</v>
      </c>
      <c r="H14" s="5" t="str">
        <f t="shared" si="1"/>
        <v>- 04:03</v>
      </c>
    </row>
    <row r="15" spans="1:8" x14ac:dyDescent="0.25">
      <c r="A15" s="2">
        <f t="shared" si="3"/>
        <v>41769</v>
      </c>
      <c r="B15" s="14">
        <v>0.30208333333333331</v>
      </c>
      <c r="C15" s="14">
        <v>0.60069444444444442</v>
      </c>
      <c r="D15" s="14">
        <v>5.2083333333333336E-2</v>
      </c>
      <c r="E15" s="4">
        <f t="shared" si="4"/>
        <v>0.24652777777777776</v>
      </c>
      <c r="F15" s="15">
        <f t="shared" si="0"/>
        <v>0.32500000000000001</v>
      </c>
      <c r="G15" s="7">
        <f t="shared" si="2"/>
        <v>-1.883333333333334</v>
      </c>
      <c r="H15" s="5" t="str">
        <f t="shared" si="1"/>
        <v>- 01:53</v>
      </c>
    </row>
    <row r="16" spans="1:8" x14ac:dyDescent="0.25">
      <c r="A16" s="2">
        <f t="shared" si="3"/>
        <v>41770</v>
      </c>
      <c r="B16" s="14">
        <v>0.625</v>
      </c>
      <c r="C16" s="14">
        <v>0.75</v>
      </c>
      <c r="D16" s="13"/>
      <c r="E16" s="4">
        <f t="shared" si="4"/>
        <v>0.125</v>
      </c>
      <c r="F16" s="15">
        <f t="shared" si="0"/>
        <v>0.32500000000000001</v>
      </c>
      <c r="G16" s="7">
        <f t="shared" si="2"/>
        <v>-4.8000000000000007</v>
      </c>
      <c r="H16" s="5" t="str">
        <f t="shared" si="1"/>
        <v>- 04:48</v>
      </c>
    </row>
    <row r="17" spans="1:8" x14ac:dyDescent="0.25">
      <c r="A17" s="2">
        <f t="shared" si="3"/>
        <v>41771</v>
      </c>
      <c r="B17" s="13"/>
      <c r="C17" s="13"/>
      <c r="D17" s="13"/>
      <c r="E17" s="4">
        <f t="shared" si="4"/>
        <v>0</v>
      </c>
      <c r="F17" s="15">
        <f t="shared" si="0"/>
        <v>0</v>
      </c>
      <c r="G17" s="7" t="str">
        <f t="shared" si="2"/>
        <v/>
      </c>
      <c r="H17" s="5" t="str">
        <f t="shared" si="1"/>
        <v/>
      </c>
    </row>
    <row r="18" spans="1:8" x14ac:dyDescent="0.25">
      <c r="A18" s="2">
        <f t="shared" si="3"/>
        <v>41772</v>
      </c>
      <c r="B18" s="13"/>
      <c r="C18" s="13"/>
      <c r="D18" s="13"/>
      <c r="E18" s="4">
        <f t="shared" si="4"/>
        <v>0</v>
      </c>
      <c r="F18" s="15">
        <f t="shared" si="0"/>
        <v>0</v>
      </c>
      <c r="G18" s="7" t="str">
        <f t="shared" si="2"/>
        <v/>
      </c>
      <c r="H18" s="5" t="str">
        <f t="shared" si="1"/>
        <v/>
      </c>
    </row>
    <row r="19" spans="1:8" x14ac:dyDescent="0.25">
      <c r="A19" s="2">
        <f t="shared" si="3"/>
        <v>41773</v>
      </c>
      <c r="B19" s="13"/>
      <c r="C19" s="13"/>
      <c r="D19" s="13"/>
      <c r="E19" s="4">
        <f t="shared" si="4"/>
        <v>0</v>
      </c>
      <c r="F19" s="15">
        <f t="shared" si="0"/>
        <v>0</v>
      </c>
      <c r="G19" s="7" t="str">
        <f t="shared" si="2"/>
        <v/>
      </c>
      <c r="H19" s="5" t="str">
        <f t="shared" si="1"/>
        <v/>
      </c>
    </row>
    <row r="20" spans="1:8" x14ac:dyDescent="0.25">
      <c r="A20" s="2">
        <f t="shared" si="3"/>
        <v>41774</v>
      </c>
      <c r="B20" s="13"/>
      <c r="C20" s="13"/>
      <c r="D20" s="13"/>
      <c r="E20" s="4">
        <f t="shared" si="4"/>
        <v>0</v>
      </c>
      <c r="F20" s="15">
        <f t="shared" si="0"/>
        <v>0</v>
      </c>
      <c r="G20" s="7" t="str">
        <f t="shared" si="2"/>
        <v/>
      </c>
      <c r="H20" s="5" t="str">
        <f t="shared" si="1"/>
        <v/>
      </c>
    </row>
    <row r="21" spans="1:8" x14ac:dyDescent="0.25">
      <c r="A21" s="2">
        <f t="shared" si="3"/>
        <v>41775</v>
      </c>
      <c r="B21" s="13"/>
      <c r="C21" s="13"/>
      <c r="D21" s="13"/>
      <c r="E21" s="4">
        <f t="shared" si="4"/>
        <v>0</v>
      </c>
      <c r="F21" s="15">
        <f t="shared" si="0"/>
        <v>0</v>
      </c>
      <c r="G21" s="7" t="str">
        <f t="shared" si="2"/>
        <v/>
      </c>
      <c r="H21" s="5" t="str">
        <f t="shared" si="1"/>
        <v/>
      </c>
    </row>
    <row r="22" spans="1:8" x14ac:dyDescent="0.25">
      <c r="A22" s="2">
        <f t="shared" si="3"/>
        <v>41776</v>
      </c>
      <c r="B22" s="13"/>
      <c r="C22" s="13"/>
      <c r="D22" s="13"/>
      <c r="E22" s="4">
        <f t="shared" si="4"/>
        <v>0</v>
      </c>
      <c r="F22" s="15">
        <f t="shared" si="0"/>
        <v>0</v>
      </c>
      <c r="G22" s="7" t="str">
        <f t="shared" si="2"/>
        <v/>
      </c>
      <c r="H22" s="5" t="str">
        <f t="shared" si="1"/>
        <v/>
      </c>
    </row>
    <row r="23" spans="1:8" x14ac:dyDescent="0.25">
      <c r="A23" s="2">
        <f t="shared" si="3"/>
        <v>41777</v>
      </c>
      <c r="B23" s="13"/>
      <c r="C23" s="13"/>
      <c r="D23" s="13"/>
      <c r="E23" s="4">
        <f t="shared" si="4"/>
        <v>0</v>
      </c>
      <c r="F23" s="15">
        <f t="shared" si="0"/>
        <v>0</v>
      </c>
      <c r="G23" s="7" t="str">
        <f t="shared" si="2"/>
        <v/>
      </c>
      <c r="H23" s="5" t="str">
        <f t="shared" si="1"/>
        <v/>
      </c>
    </row>
    <row r="24" spans="1:8" x14ac:dyDescent="0.25">
      <c r="A24" s="2">
        <f t="shared" si="3"/>
        <v>41778</v>
      </c>
      <c r="B24" s="13"/>
      <c r="C24" s="13"/>
      <c r="D24" s="13"/>
      <c r="E24" s="4">
        <f t="shared" si="4"/>
        <v>0</v>
      </c>
      <c r="F24" s="15">
        <f t="shared" si="0"/>
        <v>0</v>
      </c>
      <c r="G24" s="7" t="str">
        <f t="shared" si="2"/>
        <v/>
      </c>
      <c r="H24" s="5" t="str">
        <f t="shared" si="1"/>
        <v/>
      </c>
    </row>
    <row r="25" spans="1:8" x14ac:dyDescent="0.25">
      <c r="A25" s="2">
        <f t="shared" si="3"/>
        <v>41779</v>
      </c>
      <c r="B25" s="13"/>
      <c r="C25" s="13"/>
      <c r="D25" s="13"/>
      <c r="E25" s="4">
        <f t="shared" si="4"/>
        <v>0</v>
      </c>
      <c r="F25" s="15">
        <f t="shared" si="0"/>
        <v>0</v>
      </c>
      <c r="G25" s="7" t="str">
        <f t="shared" si="2"/>
        <v/>
      </c>
      <c r="H25" s="5" t="str">
        <f t="shared" si="1"/>
        <v/>
      </c>
    </row>
    <row r="26" spans="1:8" x14ac:dyDescent="0.25">
      <c r="A26" s="2">
        <f t="shared" si="3"/>
        <v>41780</v>
      </c>
      <c r="B26" s="13"/>
      <c r="C26" s="13"/>
      <c r="D26" s="13"/>
      <c r="E26" s="4">
        <f t="shared" si="4"/>
        <v>0</v>
      </c>
      <c r="F26" s="15">
        <f t="shared" si="0"/>
        <v>0</v>
      </c>
      <c r="G26" s="7" t="str">
        <f t="shared" si="2"/>
        <v/>
      </c>
      <c r="H26" s="5" t="str">
        <f t="shared" si="1"/>
        <v/>
      </c>
    </row>
    <row r="27" spans="1:8" x14ac:dyDescent="0.25">
      <c r="A27" s="2">
        <f t="shared" si="3"/>
        <v>41781</v>
      </c>
      <c r="B27" s="13"/>
      <c r="C27" s="13"/>
      <c r="D27" s="13"/>
      <c r="E27" s="4">
        <f t="shared" si="4"/>
        <v>0</v>
      </c>
      <c r="F27" s="15">
        <f t="shared" si="0"/>
        <v>0</v>
      </c>
      <c r="G27" s="7" t="str">
        <f t="shared" si="2"/>
        <v/>
      </c>
      <c r="H27" s="5" t="str">
        <f t="shared" si="1"/>
        <v/>
      </c>
    </row>
    <row r="28" spans="1:8" x14ac:dyDescent="0.25">
      <c r="A28" s="2">
        <f t="shared" si="3"/>
        <v>41782</v>
      </c>
      <c r="B28" s="13"/>
      <c r="C28" s="13"/>
      <c r="D28" s="13"/>
      <c r="E28" s="4">
        <f t="shared" si="4"/>
        <v>0</v>
      </c>
      <c r="F28" s="15">
        <f t="shared" si="0"/>
        <v>0</v>
      </c>
      <c r="G28" s="7" t="str">
        <f t="shared" si="2"/>
        <v/>
      </c>
      <c r="H28" s="5" t="str">
        <f t="shared" si="1"/>
        <v/>
      </c>
    </row>
    <row r="29" spans="1:8" x14ac:dyDescent="0.25">
      <c r="A29" s="2">
        <f t="shared" si="3"/>
        <v>41783</v>
      </c>
      <c r="B29" s="13"/>
      <c r="C29" s="13"/>
      <c r="D29" s="13"/>
      <c r="E29" s="4">
        <f t="shared" si="4"/>
        <v>0</v>
      </c>
      <c r="F29" s="15">
        <f t="shared" si="0"/>
        <v>0</v>
      </c>
      <c r="G29" s="7" t="str">
        <f t="shared" si="2"/>
        <v/>
      </c>
      <c r="H29" s="5" t="str">
        <f t="shared" si="1"/>
        <v/>
      </c>
    </row>
    <row r="30" spans="1:8" x14ac:dyDescent="0.25">
      <c r="A30" s="2">
        <f t="shared" si="3"/>
        <v>41784</v>
      </c>
      <c r="B30" s="13"/>
      <c r="C30" s="13"/>
      <c r="D30" s="13"/>
      <c r="E30" s="4">
        <f t="shared" si="4"/>
        <v>0</v>
      </c>
      <c r="F30" s="15">
        <f t="shared" si="0"/>
        <v>0</v>
      </c>
      <c r="G30" s="7" t="str">
        <f t="shared" si="2"/>
        <v/>
      </c>
      <c r="H30" s="5" t="str">
        <f t="shared" si="1"/>
        <v/>
      </c>
    </row>
    <row r="31" spans="1:8" x14ac:dyDescent="0.25">
      <c r="A31" s="2">
        <f t="shared" si="3"/>
        <v>41785</v>
      </c>
      <c r="B31" s="13"/>
      <c r="C31" s="13"/>
      <c r="D31" s="13"/>
      <c r="E31" s="4">
        <f t="shared" si="4"/>
        <v>0</v>
      </c>
      <c r="F31" s="15">
        <f t="shared" si="0"/>
        <v>0</v>
      </c>
      <c r="G31" s="7" t="str">
        <f t="shared" si="2"/>
        <v/>
      </c>
      <c r="H31" s="5" t="str">
        <f t="shared" si="1"/>
        <v/>
      </c>
    </row>
    <row r="32" spans="1:8" x14ac:dyDescent="0.25">
      <c r="A32" s="2">
        <f t="shared" si="3"/>
        <v>41786</v>
      </c>
      <c r="B32" s="13"/>
      <c r="C32" s="13"/>
      <c r="D32" s="13"/>
      <c r="E32" s="4">
        <f t="shared" si="4"/>
        <v>0</v>
      </c>
      <c r="F32" s="15">
        <f t="shared" si="0"/>
        <v>0</v>
      </c>
      <c r="G32" s="7" t="str">
        <f t="shared" si="2"/>
        <v/>
      </c>
      <c r="H32" s="5" t="str">
        <f t="shared" si="1"/>
        <v/>
      </c>
    </row>
    <row r="33" spans="1:8" x14ac:dyDescent="0.25">
      <c r="A33" s="2">
        <f t="shared" si="3"/>
        <v>41787</v>
      </c>
      <c r="B33" s="13"/>
      <c r="C33" s="13"/>
      <c r="D33" s="13"/>
      <c r="E33" s="4">
        <f t="shared" si="4"/>
        <v>0</v>
      </c>
      <c r="F33" s="15">
        <f t="shared" si="0"/>
        <v>0</v>
      </c>
      <c r="G33" s="7" t="str">
        <f t="shared" si="2"/>
        <v/>
      </c>
      <c r="H33" s="5" t="str">
        <f t="shared" si="1"/>
        <v/>
      </c>
    </row>
    <row r="34" spans="1:8" x14ac:dyDescent="0.25">
      <c r="A34" s="2">
        <f>IF(MONTH(A$33+1)=MONTH(A$33),A33+1,"")</f>
        <v>41788</v>
      </c>
      <c r="B34" s="13"/>
      <c r="C34" s="13"/>
      <c r="D34" s="13"/>
      <c r="E34" s="4">
        <f t="shared" si="4"/>
        <v>0</v>
      </c>
      <c r="F34" s="15">
        <f t="shared" si="0"/>
        <v>0</v>
      </c>
      <c r="G34" s="7" t="str">
        <f t="shared" si="2"/>
        <v/>
      </c>
      <c r="H34" s="5" t="str">
        <f t="shared" si="1"/>
        <v/>
      </c>
    </row>
    <row r="35" spans="1:8" x14ac:dyDescent="0.25">
      <c r="A35" s="2">
        <f>IF(MONTH(A$33+2)=MONTH(A$33),A34+1,"")</f>
        <v>41789</v>
      </c>
      <c r="B35" s="13"/>
      <c r="C35" s="13"/>
      <c r="D35" s="13"/>
      <c r="E35" s="4">
        <f t="shared" si="4"/>
        <v>0</v>
      </c>
      <c r="F35" s="15">
        <f t="shared" si="0"/>
        <v>0</v>
      </c>
      <c r="G35" s="7" t="str">
        <f t="shared" si="2"/>
        <v/>
      </c>
      <c r="H35" s="5" t="str">
        <f t="shared" si="1"/>
        <v/>
      </c>
    </row>
    <row r="36" spans="1:8" x14ac:dyDescent="0.25">
      <c r="A36" s="2">
        <f>IF(MONTH(A$33+3)=MONTH(A$33),A35+1,"")</f>
        <v>41790</v>
      </c>
      <c r="B36" s="13"/>
      <c r="C36" s="13"/>
      <c r="D36" s="13"/>
      <c r="E36" s="4">
        <f t="shared" si="4"/>
        <v>0</v>
      </c>
      <c r="F36" s="15">
        <f t="shared" si="0"/>
        <v>0</v>
      </c>
      <c r="G36" s="7" t="str">
        <f t="shared" si="2"/>
        <v/>
      </c>
      <c r="H36" s="5" t="str">
        <f t="shared" si="1"/>
        <v/>
      </c>
    </row>
    <row r="37" spans="1:8" ht="15.75" thickBot="1" x14ac:dyDescent="0.3">
      <c r="A37" s="8" t="s">
        <v>6</v>
      </c>
      <c r="B37" s="8"/>
      <c r="C37" s="8"/>
      <c r="D37" s="8"/>
      <c r="E37" s="9">
        <f>SUM(E6:E36)</f>
        <v>2.25</v>
      </c>
      <c r="F37" s="21">
        <f>IF(SUM(F6:F36)=0,SollZeit,0)</f>
        <v>0</v>
      </c>
      <c r="G37" s="10">
        <f>IF(F37&gt;0,F37-SUM(G6:G36),SUM(G6:G36))</f>
        <v>-8.4000000000000057</v>
      </c>
      <c r="H37" s="11" t="str">
        <f>IF(G37&lt;0,"- ","+ ")&amp;TEXT(ABS(G37)/24,"[hh]:mm")</f>
        <v>- 08:24</v>
      </c>
    </row>
    <row r="38" spans="1:8" ht="15.75" thickTop="1" x14ac:dyDescent="0.25"/>
  </sheetData>
  <sheetProtection sheet="1" objects="1" scenarios="1" formatCells="0" formatColumns="0" formatRows="0" insertHyperlinks="0" selectLockedCells="1"/>
  <phoneticPr fontId="0" type="noConversion"/>
  <conditionalFormatting sqref="H6:H36">
    <cfRule type="expression" dxfId="5" priority="2" stopIfTrue="1">
      <formula>LEFT(H6,1)="-"</formula>
    </cfRule>
  </conditionalFormatting>
  <conditionalFormatting sqref="H37">
    <cfRule type="expression" dxfId="4" priority="1" stopIfTrue="1">
      <formula>LEFT(H37,1)="-"</formula>
    </cfRule>
  </conditionalFormatting>
  <pageMargins left="0.7" right="0.7" top="0.78740157499999996" bottom="0.78740157499999996" header="0.3" footer="0.3"/>
  <pageSetup paperSize="9" orientation="portrait" copies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6" sqref="A6"/>
    </sheetView>
  </sheetViews>
  <sheetFormatPr baseColWidth="10" defaultRowHeight="15" x14ac:dyDescent="0.25"/>
  <cols>
    <col min="8" max="8" width="11.42578125" style="5"/>
  </cols>
  <sheetData>
    <row r="1" spans="1:8" ht="21" x14ac:dyDescent="0.35">
      <c r="C1" s="17" t="s">
        <v>9</v>
      </c>
      <c r="D1" s="18" t="s">
        <v>10</v>
      </c>
    </row>
    <row r="3" spans="1:8" x14ac:dyDescent="0.25">
      <c r="A3" s="1" t="s">
        <v>0</v>
      </c>
      <c r="B3" s="3">
        <f>A6</f>
        <v>41760</v>
      </c>
      <c r="E3" s="6" t="s">
        <v>8</v>
      </c>
      <c r="F3" s="20">
        <v>0.32500000000000001</v>
      </c>
      <c r="G3" s="6" t="s">
        <v>12</v>
      </c>
      <c r="H3" s="20">
        <v>2.0833333333333332E-2</v>
      </c>
    </row>
    <row r="5" spans="1:8" ht="15.75" thickBot="1" x14ac:dyDescent="0.3">
      <c r="A5" s="16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6" t="s">
        <v>7</v>
      </c>
      <c r="G5" s="19" t="s">
        <v>11</v>
      </c>
      <c r="H5" s="19" t="s">
        <v>11</v>
      </c>
    </row>
    <row r="6" spans="1:8" x14ac:dyDescent="0.25">
      <c r="A6" s="12">
        <v>41760</v>
      </c>
      <c r="B6" s="13"/>
      <c r="C6" s="13"/>
      <c r="D6" s="22">
        <f t="shared" ref="D6:D36" si="0">IF(C6-B6&gt;=TIMEVALUE("2:00"),$H$3,0)</f>
        <v>0</v>
      </c>
      <c r="E6" s="4">
        <f>C6-B6-D6</f>
        <v>0</v>
      </c>
      <c r="F6" s="15">
        <f t="shared" ref="F6:F36" si="1">IF(AND(SollZeit&lt;1,E6&gt;0),SollZeit,0)</f>
        <v>0</v>
      </c>
      <c r="G6" s="7" t="str">
        <f>IF(E6&gt;0,(E6-F6)*24,"")</f>
        <v/>
      </c>
      <c r="H6" s="5" t="str">
        <f t="shared" ref="H6:H36" si="2">IF(B6="","",IF(E6-F6&lt;0,"- ","+ ")&amp;TEXT(ABS(E6-F6),"hh:mm"))</f>
        <v/>
      </c>
    </row>
    <row r="7" spans="1:8" x14ac:dyDescent="0.25">
      <c r="A7" s="2">
        <f>A6+1</f>
        <v>41761</v>
      </c>
      <c r="B7" s="13"/>
      <c r="C7" s="13"/>
      <c r="D7" s="22">
        <f t="shared" si="0"/>
        <v>0</v>
      </c>
      <c r="E7" s="4">
        <f>C7-B7-D7</f>
        <v>0</v>
      </c>
      <c r="F7" s="15">
        <f t="shared" si="1"/>
        <v>0</v>
      </c>
      <c r="G7" s="7" t="str">
        <f t="shared" ref="G7:G36" si="3">IF(E7&gt;0,(E7-F7)*24,"")</f>
        <v/>
      </c>
      <c r="H7" s="5" t="str">
        <f t="shared" si="2"/>
        <v/>
      </c>
    </row>
    <row r="8" spans="1:8" x14ac:dyDescent="0.25">
      <c r="A8" s="2">
        <f t="shared" ref="A8:A33" si="4">A7+1</f>
        <v>41762</v>
      </c>
      <c r="B8" s="14">
        <v>0.3125</v>
      </c>
      <c r="C8" s="14">
        <v>0.68055555555555547</v>
      </c>
      <c r="D8" s="22">
        <f t="shared" si="0"/>
        <v>2.0833333333333332E-2</v>
      </c>
      <c r="E8" s="4">
        <f>C8-B8-D8</f>
        <v>0.34722222222222215</v>
      </c>
      <c r="F8" s="15">
        <f t="shared" si="1"/>
        <v>0.32500000000000001</v>
      </c>
      <c r="G8" s="7">
        <f t="shared" si="3"/>
        <v>0.53333333333333144</v>
      </c>
      <c r="H8" s="5" t="str">
        <f t="shared" si="2"/>
        <v>+ 00:32</v>
      </c>
    </row>
    <row r="9" spans="1:8" x14ac:dyDescent="0.25">
      <c r="A9" s="2">
        <f t="shared" si="4"/>
        <v>41763</v>
      </c>
      <c r="B9" s="14">
        <v>0.3125</v>
      </c>
      <c r="C9" s="14">
        <v>0.68055555555555547</v>
      </c>
      <c r="D9" s="22">
        <f t="shared" si="0"/>
        <v>2.0833333333333332E-2</v>
      </c>
      <c r="E9" s="4">
        <f>C9-B9-D9</f>
        <v>0.34722222222222215</v>
      </c>
      <c r="F9" s="15">
        <f t="shared" si="1"/>
        <v>0.32500000000000001</v>
      </c>
      <c r="G9" s="7">
        <f t="shared" si="3"/>
        <v>0.53333333333333144</v>
      </c>
      <c r="H9" s="5" t="str">
        <f t="shared" si="2"/>
        <v>+ 00:32</v>
      </c>
    </row>
    <row r="10" spans="1:8" x14ac:dyDescent="0.25">
      <c r="A10" s="2">
        <f t="shared" si="4"/>
        <v>41764</v>
      </c>
      <c r="B10" s="14">
        <v>0.29166666666666669</v>
      </c>
      <c r="C10" s="14">
        <v>0.69444444444444453</v>
      </c>
      <c r="D10" s="22">
        <f t="shared" si="0"/>
        <v>2.0833333333333332E-2</v>
      </c>
      <c r="E10" s="4">
        <f t="shared" ref="E10:E36" si="5">C10-B10-D10</f>
        <v>0.38194444444444453</v>
      </c>
      <c r="F10" s="15">
        <f t="shared" si="1"/>
        <v>0.32500000000000001</v>
      </c>
      <c r="G10" s="7">
        <f t="shared" si="3"/>
        <v>1.3666666666666685</v>
      </c>
      <c r="H10" s="5" t="str">
        <f t="shared" si="2"/>
        <v>+ 01:22</v>
      </c>
    </row>
    <row r="11" spans="1:8" x14ac:dyDescent="0.25">
      <c r="A11" s="2">
        <f t="shared" si="4"/>
        <v>41765</v>
      </c>
      <c r="B11" s="14">
        <v>0.29166666666666669</v>
      </c>
      <c r="C11" s="14">
        <v>0.69444444444444453</v>
      </c>
      <c r="D11" s="22">
        <f t="shared" si="0"/>
        <v>2.0833333333333332E-2</v>
      </c>
      <c r="E11" s="4">
        <f t="shared" si="5"/>
        <v>0.38194444444444453</v>
      </c>
      <c r="F11" s="15">
        <f t="shared" si="1"/>
        <v>0.32500000000000001</v>
      </c>
      <c r="G11" s="7">
        <f t="shared" si="3"/>
        <v>1.3666666666666685</v>
      </c>
      <c r="H11" s="5" t="str">
        <f t="shared" si="2"/>
        <v>+ 01:22</v>
      </c>
    </row>
    <row r="12" spans="1:8" x14ac:dyDescent="0.25">
      <c r="A12" s="2">
        <f t="shared" si="4"/>
        <v>41766</v>
      </c>
      <c r="B12" s="14">
        <v>0.29166666666666669</v>
      </c>
      <c r="C12" s="14">
        <v>0.63194444444444442</v>
      </c>
      <c r="D12" s="22">
        <f t="shared" si="0"/>
        <v>2.0833333333333332E-2</v>
      </c>
      <c r="E12" s="4">
        <f t="shared" si="5"/>
        <v>0.31944444444444442</v>
      </c>
      <c r="F12" s="15">
        <f t="shared" si="1"/>
        <v>0.32500000000000001</v>
      </c>
      <c r="G12" s="7">
        <f t="shared" si="3"/>
        <v>-0.13333333333333419</v>
      </c>
      <c r="H12" s="5" t="str">
        <f t="shared" si="2"/>
        <v>- 00:08</v>
      </c>
    </row>
    <row r="13" spans="1:8" x14ac:dyDescent="0.25">
      <c r="A13" s="2">
        <f t="shared" si="4"/>
        <v>41767</v>
      </c>
      <c r="B13" s="13"/>
      <c r="C13" s="13"/>
      <c r="D13" s="22">
        <f t="shared" si="0"/>
        <v>0</v>
      </c>
      <c r="E13" s="4">
        <f t="shared" si="5"/>
        <v>0</v>
      </c>
      <c r="F13" s="15">
        <f t="shared" si="1"/>
        <v>0</v>
      </c>
      <c r="G13" s="7" t="str">
        <f t="shared" si="3"/>
        <v/>
      </c>
      <c r="H13" s="5" t="str">
        <f t="shared" si="2"/>
        <v/>
      </c>
    </row>
    <row r="14" spans="1:8" x14ac:dyDescent="0.25">
      <c r="A14" s="2">
        <f t="shared" si="4"/>
        <v>41768</v>
      </c>
      <c r="B14" s="14">
        <v>0.625</v>
      </c>
      <c r="C14" s="14">
        <v>0.78125</v>
      </c>
      <c r="D14" s="22">
        <f t="shared" si="0"/>
        <v>2.0833333333333332E-2</v>
      </c>
      <c r="E14" s="4">
        <f t="shared" si="5"/>
        <v>0.13541666666666666</v>
      </c>
      <c r="F14" s="15">
        <f t="shared" si="1"/>
        <v>0.32500000000000001</v>
      </c>
      <c r="G14" s="7">
        <f t="shared" si="3"/>
        <v>-4.5500000000000007</v>
      </c>
      <c r="H14" s="5" t="str">
        <f t="shared" si="2"/>
        <v>- 04:33</v>
      </c>
    </row>
    <row r="15" spans="1:8" x14ac:dyDescent="0.25">
      <c r="A15" s="2">
        <f t="shared" si="4"/>
        <v>41769</v>
      </c>
      <c r="B15" s="14">
        <v>0.30208333333333331</v>
      </c>
      <c r="C15" s="14">
        <v>0.60069444444444442</v>
      </c>
      <c r="D15" s="22">
        <f t="shared" si="0"/>
        <v>2.0833333333333332E-2</v>
      </c>
      <c r="E15" s="4">
        <f t="shared" si="5"/>
        <v>0.27777777777777779</v>
      </c>
      <c r="F15" s="15">
        <f t="shared" si="1"/>
        <v>0.32500000000000001</v>
      </c>
      <c r="G15" s="7">
        <f t="shared" si="3"/>
        <v>-1.1333333333333333</v>
      </c>
      <c r="H15" s="5" t="str">
        <f t="shared" si="2"/>
        <v>- 01:08</v>
      </c>
    </row>
    <row r="16" spans="1:8" x14ac:dyDescent="0.25">
      <c r="A16" s="2">
        <f t="shared" si="4"/>
        <v>41770</v>
      </c>
      <c r="B16" s="14">
        <v>0.625</v>
      </c>
      <c r="C16" s="14">
        <v>0.75</v>
      </c>
      <c r="D16" s="22">
        <f t="shared" si="0"/>
        <v>2.0833333333333332E-2</v>
      </c>
      <c r="E16" s="4">
        <f t="shared" si="5"/>
        <v>0.10416666666666667</v>
      </c>
      <c r="F16" s="15">
        <f t="shared" si="1"/>
        <v>0.32500000000000001</v>
      </c>
      <c r="G16" s="7">
        <f t="shared" si="3"/>
        <v>-5.3</v>
      </c>
      <c r="H16" s="5" t="str">
        <f t="shared" si="2"/>
        <v>- 05:18</v>
      </c>
    </row>
    <row r="17" spans="1:8" x14ac:dyDescent="0.25">
      <c r="A17" s="2">
        <f t="shared" si="4"/>
        <v>41771</v>
      </c>
      <c r="B17" s="13"/>
      <c r="C17" s="13"/>
      <c r="D17" s="22">
        <f t="shared" si="0"/>
        <v>0</v>
      </c>
      <c r="E17" s="4">
        <f t="shared" si="5"/>
        <v>0</v>
      </c>
      <c r="F17" s="15">
        <f t="shared" si="1"/>
        <v>0</v>
      </c>
      <c r="G17" s="7" t="str">
        <f t="shared" si="3"/>
        <v/>
      </c>
      <c r="H17" s="5" t="str">
        <f t="shared" si="2"/>
        <v/>
      </c>
    </row>
    <row r="18" spans="1:8" x14ac:dyDescent="0.25">
      <c r="A18" s="2">
        <f t="shared" si="4"/>
        <v>41772</v>
      </c>
      <c r="B18" s="13"/>
      <c r="C18" s="13"/>
      <c r="D18" s="22">
        <f t="shared" si="0"/>
        <v>0</v>
      </c>
      <c r="E18" s="4">
        <f t="shared" si="5"/>
        <v>0</v>
      </c>
      <c r="F18" s="15">
        <f t="shared" si="1"/>
        <v>0</v>
      </c>
      <c r="G18" s="7" t="str">
        <f t="shared" si="3"/>
        <v/>
      </c>
      <c r="H18" s="5" t="str">
        <f t="shared" si="2"/>
        <v/>
      </c>
    </row>
    <row r="19" spans="1:8" x14ac:dyDescent="0.25">
      <c r="A19" s="2">
        <f t="shared" si="4"/>
        <v>41773</v>
      </c>
      <c r="B19" s="13"/>
      <c r="C19" s="13"/>
      <c r="D19" s="22">
        <f t="shared" si="0"/>
        <v>0</v>
      </c>
      <c r="E19" s="4">
        <f t="shared" si="5"/>
        <v>0</v>
      </c>
      <c r="F19" s="15">
        <f t="shared" si="1"/>
        <v>0</v>
      </c>
      <c r="G19" s="7" t="str">
        <f t="shared" si="3"/>
        <v/>
      </c>
      <c r="H19" s="5" t="str">
        <f t="shared" si="2"/>
        <v/>
      </c>
    </row>
    <row r="20" spans="1:8" x14ac:dyDescent="0.25">
      <c r="A20" s="2">
        <f t="shared" si="4"/>
        <v>41774</v>
      </c>
      <c r="B20" s="13"/>
      <c r="C20" s="13"/>
      <c r="D20" s="22">
        <f t="shared" si="0"/>
        <v>0</v>
      </c>
      <c r="E20" s="4">
        <f t="shared" si="5"/>
        <v>0</v>
      </c>
      <c r="F20" s="15">
        <f t="shared" si="1"/>
        <v>0</v>
      </c>
      <c r="G20" s="7" t="str">
        <f t="shared" si="3"/>
        <v/>
      </c>
      <c r="H20" s="5" t="str">
        <f t="shared" si="2"/>
        <v/>
      </c>
    </row>
    <row r="21" spans="1:8" x14ac:dyDescent="0.25">
      <c r="A21" s="2">
        <f t="shared" si="4"/>
        <v>41775</v>
      </c>
      <c r="B21" s="13"/>
      <c r="C21" s="13"/>
      <c r="D21" s="22">
        <f t="shared" si="0"/>
        <v>0</v>
      </c>
      <c r="E21" s="4">
        <f t="shared" si="5"/>
        <v>0</v>
      </c>
      <c r="F21" s="15">
        <f t="shared" si="1"/>
        <v>0</v>
      </c>
      <c r="G21" s="7" t="str">
        <f t="shared" si="3"/>
        <v/>
      </c>
      <c r="H21" s="5" t="str">
        <f t="shared" si="2"/>
        <v/>
      </c>
    </row>
    <row r="22" spans="1:8" x14ac:dyDescent="0.25">
      <c r="A22" s="2">
        <f t="shared" si="4"/>
        <v>41776</v>
      </c>
      <c r="B22" s="13"/>
      <c r="C22" s="13"/>
      <c r="D22" s="22">
        <f t="shared" si="0"/>
        <v>0</v>
      </c>
      <c r="E22" s="4">
        <f t="shared" si="5"/>
        <v>0</v>
      </c>
      <c r="F22" s="15">
        <f t="shared" si="1"/>
        <v>0</v>
      </c>
      <c r="G22" s="7" t="str">
        <f t="shared" si="3"/>
        <v/>
      </c>
      <c r="H22" s="5" t="str">
        <f t="shared" si="2"/>
        <v/>
      </c>
    </row>
    <row r="23" spans="1:8" x14ac:dyDescent="0.25">
      <c r="A23" s="2">
        <f t="shared" si="4"/>
        <v>41777</v>
      </c>
      <c r="B23" s="13"/>
      <c r="C23" s="13"/>
      <c r="D23" s="22">
        <f t="shared" si="0"/>
        <v>0</v>
      </c>
      <c r="E23" s="4">
        <f t="shared" si="5"/>
        <v>0</v>
      </c>
      <c r="F23" s="15">
        <f t="shared" si="1"/>
        <v>0</v>
      </c>
      <c r="G23" s="7" t="str">
        <f t="shared" si="3"/>
        <v/>
      </c>
      <c r="H23" s="5" t="str">
        <f t="shared" si="2"/>
        <v/>
      </c>
    </row>
    <row r="24" spans="1:8" x14ac:dyDescent="0.25">
      <c r="A24" s="2">
        <f t="shared" si="4"/>
        <v>41778</v>
      </c>
      <c r="B24" s="13"/>
      <c r="C24" s="13"/>
      <c r="D24" s="22">
        <f t="shared" si="0"/>
        <v>0</v>
      </c>
      <c r="E24" s="4">
        <f t="shared" si="5"/>
        <v>0</v>
      </c>
      <c r="F24" s="15">
        <f t="shared" si="1"/>
        <v>0</v>
      </c>
      <c r="G24" s="7" t="str">
        <f t="shared" si="3"/>
        <v/>
      </c>
      <c r="H24" s="5" t="str">
        <f t="shared" si="2"/>
        <v/>
      </c>
    </row>
    <row r="25" spans="1:8" x14ac:dyDescent="0.25">
      <c r="A25" s="2">
        <f t="shared" si="4"/>
        <v>41779</v>
      </c>
      <c r="B25" s="13"/>
      <c r="C25" s="13"/>
      <c r="D25" s="22">
        <f t="shared" si="0"/>
        <v>0</v>
      </c>
      <c r="E25" s="4">
        <f t="shared" si="5"/>
        <v>0</v>
      </c>
      <c r="F25" s="15">
        <f t="shared" si="1"/>
        <v>0</v>
      </c>
      <c r="G25" s="7" t="str">
        <f t="shared" si="3"/>
        <v/>
      </c>
      <c r="H25" s="5" t="str">
        <f t="shared" si="2"/>
        <v/>
      </c>
    </row>
    <row r="26" spans="1:8" x14ac:dyDescent="0.25">
      <c r="A26" s="2">
        <f t="shared" si="4"/>
        <v>41780</v>
      </c>
      <c r="B26" s="13"/>
      <c r="C26" s="13"/>
      <c r="D26" s="22">
        <f t="shared" si="0"/>
        <v>0</v>
      </c>
      <c r="E26" s="4">
        <f t="shared" si="5"/>
        <v>0</v>
      </c>
      <c r="F26" s="15">
        <f t="shared" si="1"/>
        <v>0</v>
      </c>
      <c r="G26" s="7" t="str">
        <f t="shared" si="3"/>
        <v/>
      </c>
      <c r="H26" s="5" t="str">
        <f t="shared" si="2"/>
        <v/>
      </c>
    </row>
    <row r="27" spans="1:8" x14ac:dyDescent="0.25">
      <c r="A27" s="2">
        <f t="shared" si="4"/>
        <v>41781</v>
      </c>
      <c r="B27" s="13"/>
      <c r="C27" s="13"/>
      <c r="D27" s="22">
        <f t="shared" si="0"/>
        <v>0</v>
      </c>
      <c r="E27" s="4">
        <f t="shared" si="5"/>
        <v>0</v>
      </c>
      <c r="F27" s="15">
        <f t="shared" si="1"/>
        <v>0</v>
      </c>
      <c r="G27" s="7" t="str">
        <f t="shared" si="3"/>
        <v/>
      </c>
      <c r="H27" s="5" t="str">
        <f t="shared" si="2"/>
        <v/>
      </c>
    </row>
    <row r="28" spans="1:8" x14ac:dyDescent="0.25">
      <c r="A28" s="2">
        <f t="shared" si="4"/>
        <v>41782</v>
      </c>
      <c r="B28" s="13"/>
      <c r="C28" s="13"/>
      <c r="D28" s="22">
        <f t="shared" si="0"/>
        <v>0</v>
      </c>
      <c r="E28" s="4">
        <f t="shared" si="5"/>
        <v>0</v>
      </c>
      <c r="F28" s="15">
        <f t="shared" si="1"/>
        <v>0</v>
      </c>
      <c r="G28" s="7" t="str">
        <f t="shared" si="3"/>
        <v/>
      </c>
      <c r="H28" s="5" t="str">
        <f t="shared" si="2"/>
        <v/>
      </c>
    </row>
    <row r="29" spans="1:8" x14ac:dyDescent="0.25">
      <c r="A29" s="2">
        <f t="shared" si="4"/>
        <v>41783</v>
      </c>
      <c r="B29" s="13"/>
      <c r="C29" s="13"/>
      <c r="D29" s="22">
        <f t="shared" si="0"/>
        <v>0</v>
      </c>
      <c r="E29" s="4">
        <f t="shared" si="5"/>
        <v>0</v>
      </c>
      <c r="F29" s="15">
        <f t="shared" si="1"/>
        <v>0</v>
      </c>
      <c r="G29" s="7" t="str">
        <f t="shared" si="3"/>
        <v/>
      </c>
      <c r="H29" s="5" t="str">
        <f t="shared" si="2"/>
        <v/>
      </c>
    </row>
    <row r="30" spans="1:8" x14ac:dyDescent="0.25">
      <c r="A30" s="2">
        <f t="shared" si="4"/>
        <v>41784</v>
      </c>
      <c r="B30" s="13"/>
      <c r="C30" s="13"/>
      <c r="D30" s="22">
        <f t="shared" si="0"/>
        <v>0</v>
      </c>
      <c r="E30" s="4">
        <f t="shared" si="5"/>
        <v>0</v>
      </c>
      <c r="F30" s="15">
        <f t="shared" si="1"/>
        <v>0</v>
      </c>
      <c r="G30" s="7" t="str">
        <f t="shared" si="3"/>
        <v/>
      </c>
      <c r="H30" s="5" t="str">
        <f t="shared" si="2"/>
        <v/>
      </c>
    </row>
    <row r="31" spans="1:8" x14ac:dyDescent="0.25">
      <c r="A31" s="2">
        <f t="shared" si="4"/>
        <v>41785</v>
      </c>
      <c r="B31" s="13"/>
      <c r="C31" s="13"/>
      <c r="D31" s="22">
        <f t="shared" si="0"/>
        <v>0</v>
      </c>
      <c r="E31" s="4">
        <f t="shared" si="5"/>
        <v>0</v>
      </c>
      <c r="F31" s="15">
        <f t="shared" si="1"/>
        <v>0</v>
      </c>
      <c r="G31" s="7" t="str">
        <f t="shared" si="3"/>
        <v/>
      </c>
      <c r="H31" s="5" t="str">
        <f t="shared" si="2"/>
        <v/>
      </c>
    </row>
    <row r="32" spans="1:8" x14ac:dyDescent="0.25">
      <c r="A32" s="2">
        <f t="shared" si="4"/>
        <v>41786</v>
      </c>
      <c r="B32" s="13"/>
      <c r="C32" s="13"/>
      <c r="D32" s="22">
        <f t="shared" si="0"/>
        <v>0</v>
      </c>
      <c r="E32" s="4">
        <f t="shared" si="5"/>
        <v>0</v>
      </c>
      <c r="F32" s="15">
        <f t="shared" si="1"/>
        <v>0</v>
      </c>
      <c r="G32" s="7" t="str">
        <f t="shared" si="3"/>
        <v/>
      </c>
      <c r="H32" s="5" t="str">
        <f t="shared" si="2"/>
        <v/>
      </c>
    </row>
    <row r="33" spans="1:8" x14ac:dyDescent="0.25">
      <c r="A33" s="2">
        <f t="shared" si="4"/>
        <v>41787</v>
      </c>
      <c r="B33" s="13"/>
      <c r="C33" s="13"/>
      <c r="D33" s="22">
        <f t="shared" si="0"/>
        <v>0</v>
      </c>
      <c r="E33" s="4">
        <f t="shared" si="5"/>
        <v>0</v>
      </c>
      <c r="F33" s="15">
        <f t="shared" si="1"/>
        <v>0</v>
      </c>
      <c r="G33" s="7" t="str">
        <f t="shared" si="3"/>
        <v/>
      </c>
      <c r="H33" s="5" t="str">
        <f t="shared" si="2"/>
        <v/>
      </c>
    </row>
    <row r="34" spans="1:8" x14ac:dyDescent="0.25">
      <c r="A34" s="2">
        <f>IF(MONTH(A$33+1)=MONTH(A$33),A33+1,"")</f>
        <v>41788</v>
      </c>
      <c r="B34" s="13"/>
      <c r="C34" s="13"/>
      <c r="D34" s="22">
        <f t="shared" si="0"/>
        <v>0</v>
      </c>
      <c r="E34" s="4">
        <f t="shared" si="5"/>
        <v>0</v>
      </c>
      <c r="F34" s="15">
        <f t="shared" si="1"/>
        <v>0</v>
      </c>
      <c r="G34" s="7" t="str">
        <f t="shared" si="3"/>
        <v/>
      </c>
      <c r="H34" s="5" t="str">
        <f t="shared" si="2"/>
        <v/>
      </c>
    </row>
    <row r="35" spans="1:8" x14ac:dyDescent="0.25">
      <c r="A35" s="2">
        <f>IF(MONTH(A$33+2)=MONTH(A$33),A34+1,"")</f>
        <v>41789</v>
      </c>
      <c r="B35" s="13"/>
      <c r="C35" s="13"/>
      <c r="D35" s="22">
        <f t="shared" si="0"/>
        <v>0</v>
      </c>
      <c r="E35" s="4">
        <f t="shared" si="5"/>
        <v>0</v>
      </c>
      <c r="F35" s="15">
        <f t="shared" si="1"/>
        <v>0</v>
      </c>
      <c r="G35" s="7" t="str">
        <f t="shared" si="3"/>
        <v/>
      </c>
      <c r="H35" s="5" t="str">
        <f t="shared" si="2"/>
        <v/>
      </c>
    </row>
    <row r="36" spans="1:8" x14ac:dyDescent="0.25">
      <c r="A36" s="2">
        <f>IF(MONTH(A$33+3)=MONTH(A$33),A35+1,"")</f>
        <v>41790</v>
      </c>
      <c r="B36" s="13"/>
      <c r="C36" s="13"/>
      <c r="D36" s="22">
        <f t="shared" si="0"/>
        <v>0</v>
      </c>
      <c r="E36" s="4">
        <f t="shared" si="5"/>
        <v>0</v>
      </c>
      <c r="F36" s="15">
        <f t="shared" si="1"/>
        <v>0</v>
      </c>
      <c r="G36" s="7" t="str">
        <f t="shared" si="3"/>
        <v/>
      </c>
      <c r="H36" s="5" t="str">
        <f t="shared" si="2"/>
        <v/>
      </c>
    </row>
    <row r="37" spans="1:8" ht="15.75" thickBot="1" x14ac:dyDescent="0.3">
      <c r="A37" s="8" t="s">
        <v>6</v>
      </c>
      <c r="B37" s="8"/>
      <c r="C37" s="8"/>
      <c r="D37" s="8"/>
      <c r="E37" s="9">
        <f>SUM(E6:E36)</f>
        <v>2.2951388888888888</v>
      </c>
      <c r="F37" s="21">
        <f>IF(SUM(F6:F36)=0,SollZeit,0)</f>
        <v>0</v>
      </c>
      <c r="G37" s="10">
        <f>IF(F37&gt;0,F37-SUM(G6:G36),SUM(G6:G36))</f>
        <v>-7.3166666666666682</v>
      </c>
      <c r="H37" s="11" t="str">
        <f>IF(G37&lt;0,"- ","+ ")&amp;TEXT(ABS(G37)/24,"[hh]:mm")</f>
        <v>- 07:19</v>
      </c>
    </row>
    <row r="38" spans="1:8" ht="15.75" thickTop="1" x14ac:dyDescent="0.25"/>
  </sheetData>
  <sheetProtection sheet="1" objects="1" scenarios="1" formatCells="0" formatColumns="0" formatRows="0" insertHyperlinks="0" selectLockedCells="1"/>
  <conditionalFormatting sqref="H6:H36">
    <cfRule type="expression" dxfId="3" priority="2" stopIfTrue="1">
      <formula>LEFT(H6,1)="-"</formula>
    </cfRule>
  </conditionalFormatting>
  <conditionalFormatting sqref="H37">
    <cfRule type="expression" dxfId="2" priority="1" stopIfTrue="1">
      <formula>LEFT(H37,1)="-"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workbookViewId="0">
      <selection activeCell="A6" sqref="A6"/>
    </sheetView>
  </sheetViews>
  <sheetFormatPr baseColWidth="10" defaultRowHeight="15" x14ac:dyDescent="0.25"/>
  <cols>
    <col min="8" max="8" width="11.42578125" style="5"/>
  </cols>
  <sheetData>
    <row r="1" spans="1:8" ht="21" x14ac:dyDescent="0.35">
      <c r="C1" s="17" t="s">
        <v>9</v>
      </c>
      <c r="D1" s="18" t="s">
        <v>10</v>
      </c>
    </row>
    <row r="3" spans="1:8" x14ac:dyDescent="0.25">
      <c r="A3" s="1" t="s">
        <v>0</v>
      </c>
      <c r="B3" s="3">
        <f>A6</f>
        <v>41760</v>
      </c>
      <c r="E3" s="6" t="s">
        <v>8</v>
      </c>
      <c r="F3" s="20">
        <v>0.32500000000000001</v>
      </c>
    </row>
    <row r="5" spans="1:8" ht="15.75" thickBot="1" x14ac:dyDescent="0.3">
      <c r="A5" s="16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6" t="s">
        <v>7</v>
      </c>
      <c r="G5" s="19" t="s">
        <v>11</v>
      </c>
      <c r="H5" s="19" t="s">
        <v>11</v>
      </c>
    </row>
    <row r="6" spans="1:8" x14ac:dyDescent="0.25">
      <c r="A6" s="12">
        <v>41760</v>
      </c>
      <c r="B6" s="13"/>
      <c r="C6" s="13"/>
      <c r="D6" s="22">
        <f t="shared" ref="D6:D7" si="0">IF(C6-B6&gt;9/24,0.45/24,IF(C6-B6&gt;6/24,0.5/24,0))</f>
        <v>0</v>
      </c>
      <c r="E6" s="4">
        <f t="shared" ref="E6:E8" si="1">C6-B6-D6</f>
        <v>0</v>
      </c>
      <c r="F6" s="15">
        <f t="shared" ref="F6:F36" si="2">IF(AND(SollZeit&lt;1,E6&gt;0),SollZeit,0)</f>
        <v>0</v>
      </c>
      <c r="G6" s="23" t="str">
        <f t="shared" ref="G6:G36" si="3">IF(E6&gt;0,(E6-F6)*24,"")</f>
        <v/>
      </c>
      <c r="H6" s="24" t="str">
        <f t="shared" ref="H6:H36" si="4">IF(B6="","",IF(E6-F6&lt;0,"- ","+ ")&amp;TEXT(ABS(E6-F6),"hh:mm"))</f>
        <v/>
      </c>
    </row>
    <row r="7" spans="1:8" x14ac:dyDescent="0.25">
      <c r="A7" s="2">
        <f>A6+1</f>
        <v>41761</v>
      </c>
      <c r="B7" s="13"/>
      <c r="C7" s="13"/>
      <c r="D7" s="22">
        <f t="shared" si="0"/>
        <v>0</v>
      </c>
      <c r="E7" s="4">
        <f t="shared" si="1"/>
        <v>0</v>
      </c>
      <c r="F7" s="15">
        <f t="shared" si="2"/>
        <v>0</v>
      </c>
      <c r="G7" s="23" t="str">
        <f t="shared" si="3"/>
        <v/>
      </c>
      <c r="H7" s="24" t="str">
        <f t="shared" si="4"/>
        <v/>
      </c>
    </row>
    <row r="8" spans="1:8" x14ac:dyDescent="0.25">
      <c r="A8" s="2">
        <f t="shared" ref="A8:A33" si="5">A7+1</f>
        <v>41762</v>
      </c>
      <c r="B8" s="14">
        <v>0.3125</v>
      </c>
      <c r="C8" s="14">
        <v>0.68055555555555547</v>
      </c>
      <c r="D8" s="22">
        <f>IF(C8-B8&gt;9/24,0.45/24,IF(C8-B8&gt;6/24,0.5/24,0))</f>
        <v>2.0833333333333332E-2</v>
      </c>
      <c r="E8" s="4">
        <f t="shared" si="1"/>
        <v>0.34722222222222215</v>
      </c>
      <c r="F8" s="15">
        <f t="shared" si="2"/>
        <v>0.32500000000000001</v>
      </c>
      <c r="G8" s="23">
        <f t="shared" si="3"/>
        <v>0.53333333333333144</v>
      </c>
      <c r="H8" s="24" t="str">
        <f t="shared" si="4"/>
        <v>+ 00:32</v>
      </c>
    </row>
    <row r="9" spans="1:8" x14ac:dyDescent="0.25">
      <c r="A9" s="2">
        <f t="shared" si="5"/>
        <v>41763</v>
      </c>
      <c r="B9" s="14">
        <v>0.3125</v>
      </c>
      <c r="C9" s="14">
        <v>0.68055555555555547</v>
      </c>
      <c r="D9" s="22">
        <f t="shared" ref="D9:D36" si="6">IF(C9-B9&gt;9/24,0.45/24,IF(C9-B9&gt;6/24,0.5/24,0))</f>
        <v>2.0833333333333332E-2</v>
      </c>
      <c r="E9" s="4">
        <f>C9-B9-D9</f>
        <v>0.34722222222222215</v>
      </c>
      <c r="F9" s="15">
        <f t="shared" si="2"/>
        <v>0.32500000000000001</v>
      </c>
      <c r="G9" s="23">
        <f t="shared" si="3"/>
        <v>0.53333333333333144</v>
      </c>
      <c r="H9" s="24" t="str">
        <f t="shared" si="4"/>
        <v>+ 00:32</v>
      </c>
    </row>
    <row r="10" spans="1:8" x14ac:dyDescent="0.25">
      <c r="A10" s="2">
        <f t="shared" si="5"/>
        <v>41764</v>
      </c>
      <c r="B10" s="14">
        <v>0.29166666666666669</v>
      </c>
      <c r="C10" s="14">
        <v>0.69444444444444453</v>
      </c>
      <c r="D10" s="22">
        <f t="shared" si="6"/>
        <v>1.8749999999999999E-2</v>
      </c>
      <c r="E10" s="4">
        <f t="shared" ref="E10:E36" si="7">C10-B10-D10</f>
        <v>0.38402777777777786</v>
      </c>
      <c r="F10" s="15">
        <f t="shared" si="2"/>
        <v>0.32500000000000001</v>
      </c>
      <c r="G10" s="23">
        <f t="shared" si="3"/>
        <v>1.4166666666666683</v>
      </c>
      <c r="H10" s="24" t="str">
        <f t="shared" si="4"/>
        <v>+ 01:25</v>
      </c>
    </row>
    <row r="11" spans="1:8" x14ac:dyDescent="0.25">
      <c r="A11" s="2">
        <f t="shared" si="5"/>
        <v>41765</v>
      </c>
      <c r="B11" s="14">
        <v>0.29166666666666669</v>
      </c>
      <c r="C11" s="14">
        <v>0.69444444444444453</v>
      </c>
      <c r="D11" s="22">
        <f t="shared" si="6"/>
        <v>1.8749999999999999E-2</v>
      </c>
      <c r="E11" s="4">
        <f t="shared" si="7"/>
        <v>0.38402777777777786</v>
      </c>
      <c r="F11" s="15">
        <f t="shared" si="2"/>
        <v>0.32500000000000001</v>
      </c>
      <c r="G11" s="23">
        <f t="shared" si="3"/>
        <v>1.4166666666666683</v>
      </c>
      <c r="H11" s="24" t="str">
        <f t="shared" si="4"/>
        <v>+ 01:25</v>
      </c>
    </row>
    <row r="12" spans="1:8" x14ac:dyDescent="0.25">
      <c r="A12" s="2">
        <f t="shared" si="5"/>
        <v>41766</v>
      </c>
      <c r="B12" s="14">
        <v>0.29166666666666669</v>
      </c>
      <c r="C12" s="14">
        <v>0.63194444444444442</v>
      </c>
      <c r="D12" s="22">
        <f t="shared" si="6"/>
        <v>2.0833333333333332E-2</v>
      </c>
      <c r="E12" s="4">
        <f t="shared" si="7"/>
        <v>0.31944444444444442</v>
      </c>
      <c r="F12" s="15">
        <f t="shared" si="2"/>
        <v>0.32500000000000001</v>
      </c>
      <c r="G12" s="23">
        <f t="shared" si="3"/>
        <v>-0.13333333333333419</v>
      </c>
      <c r="H12" s="24" t="str">
        <f t="shared" si="4"/>
        <v>- 00:08</v>
      </c>
    </row>
    <row r="13" spans="1:8" x14ac:dyDescent="0.25">
      <c r="A13" s="2">
        <f t="shared" si="5"/>
        <v>41767</v>
      </c>
      <c r="B13" s="13"/>
      <c r="C13" s="13"/>
      <c r="D13" s="22">
        <f t="shared" si="6"/>
        <v>0</v>
      </c>
      <c r="E13" s="4">
        <f t="shared" si="7"/>
        <v>0</v>
      </c>
      <c r="F13" s="15">
        <f t="shared" si="2"/>
        <v>0</v>
      </c>
      <c r="G13" s="23" t="str">
        <f t="shared" si="3"/>
        <v/>
      </c>
      <c r="H13" s="24" t="str">
        <f t="shared" si="4"/>
        <v/>
      </c>
    </row>
    <row r="14" spans="1:8" x14ac:dyDescent="0.25">
      <c r="A14" s="2">
        <f t="shared" si="5"/>
        <v>41768</v>
      </c>
      <c r="B14" s="14">
        <v>0.625</v>
      </c>
      <c r="C14" s="14">
        <v>0.78125</v>
      </c>
      <c r="D14" s="22">
        <f t="shared" si="6"/>
        <v>0</v>
      </c>
      <c r="E14" s="4">
        <f t="shared" si="7"/>
        <v>0.15625</v>
      </c>
      <c r="F14" s="15">
        <f t="shared" si="2"/>
        <v>0.32500000000000001</v>
      </c>
      <c r="G14" s="23">
        <f t="shared" si="3"/>
        <v>-4.0500000000000007</v>
      </c>
      <c r="H14" s="24" t="str">
        <f t="shared" si="4"/>
        <v>- 04:03</v>
      </c>
    </row>
    <row r="15" spans="1:8" x14ac:dyDescent="0.25">
      <c r="A15" s="2">
        <f t="shared" si="5"/>
        <v>41769</v>
      </c>
      <c r="B15" s="14">
        <v>0.30208333333333331</v>
      </c>
      <c r="C15" s="14">
        <v>0.60069444444444442</v>
      </c>
      <c r="D15" s="22">
        <f t="shared" si="6"/>
        <v>2.0833333333333332E-2</v>
      </c>
      <c r="E15" s="4">
        <f t="shared" si="7"/>
        <v>0.27777777777777779</v>
      </c>
      <c r="F15" s="15">
        <f t="shared" si="2"/>
        <v>0.32500000000000001</v>
      </c>
      <c r="G15" s="23">
        <f t="shared" si="3"/>
        <v>-1.1333333333333333</v>
      </c>
      <c r="H15" s="24" t="str">
        <f t="shared" si="4"/>
        <v>- 01:08</v>
      </c>
    </row>
    <row r="16" spans="1:8" x14ac:dyDescent="0.25">
      <c r="A16" s="2">
        <f t="shared" si="5"/>
        <v>41770</v>
      </c>
      <c r="B16" s="14">
        <v>0.625</v>
      </c>
      <c r="C16" s="14">
        <v>0.75</v>
      </c>
      <c r="D16" s="22">
        <f t="shared" si="6"/>
        <v>0</v>
      </c>
      <c r="E16" s="4">
        <f t="shared" si="7"/>
        <v>0.125</v>
      </c>
      <c r="F16" s="15">
        <f t="shared" si="2"/>
        <v>0.32500000000000001</v>
      </c>
      <c r="G16" s="23">
        <f t="shared" si="3"/>
        <v>-4.8000000000000007</v>
      </c>
      <c r="H16" s="24" t="str">
        <f t="shared" si="4"/>
        <v>- 04:48</v>
      </c>
    </row>
    <row r="17" spans="1:8" x14ac:dyDescent="0.25">
      <c r="A17" s="2">
        <f t="shared" si="5"/>
        <v>41771</v>
      </c>
      <c r="B17" s="13"/>
      <c r="C17" s="13"/>
      <c r="D17" s="22">
        <f t="shared" si="6"/>
        <v>0</v>
      </c>
      <c r="E17" s="4">
        <f t="shared" si="7"/>
        <v>0</v>
      </c>
      <c r="F17" s="15">
        <f t="shared" si="2"/>
        <v>0</v>
      </c>
      <c r="G17" s="23" t="str">
        <f t="shared" si="3"/>
        <v/>
      </c>
      <c r="H17" s="24" t="str">
        <f t="shared" si="4"/>
        <v/>
      </c>
    </row>
    <row r="18" spans="1:8" x14ac:dyDescent="0.25">
      <c r="A18" s="2">
        <f t="shared" si="5"/>
        <v>41772</v>
      </c>
      <c r="B18" s="13"/>
      <c r="C18" s="13"/>
      <c r="D18" s="22">
        <f t="shared" si="6"/>
        <v>0</v>
      </c>
      <c r="E18" s="4">
        <f t="shared" si="7"/>
        <v>0</v>
      </c>
      <c r="F18" s="15">
        <f t="shared" si="2"/>
        <v>0</v>
      </c>
      <c r="G18" s="23" t="str">
        <f t="shared" si="3"/>
        <v/>
      </c>
      <c r="H18" s="24" t="str">
        <f t="shared" si="4"/>
        <v/>
      </c>
    </row>
    <row r="19" spans="1:8" x14ac:dyDescent="0.25">
      <c r="A19" s="2">
        <f t="shared" si="5"/>
        <v>41773</v>
      </c>
      <c r="B19" s="13"/>
      <c r="C19" s="13"/>
      <c r="D19" s="22">
        <f t="shared" si="6"/>
        <v>0</v>
      </c>
      <c r="E19" s="4">
        <f t="shared" si="7"/>
        <v>0</v>
      </c>
      <c r="F19" s="15">
        <f t="shared" si="2"/>
        <v>0</v>
      </c>
      <c r="G19" s="23" t="str">
        <f t="shared" si="3"/>
        <v/>
      </c>
      <c r="H19" s="24" t="str">
        <f t="shared" si="4"/>
        <v/>
      </c>
    </row>
    <row r="20" spans="1:8" x14ac:dyDescent="0.25">
      <c r="A20" s="2">
        <f t="shared" si="5"/>
        <v>41774</v>
      </c>
      <c r="B20" s="13"/>
      <c r="C20" s="13"/>
      <c r="D20" s="22">
        <f t="shared" si="6"/>
        <v>0</v>
      </c>
      <c r="E20" s="4">
        <f t="shared" si="7"/>
        <v>0</v>
      </c>
      <c r="F20" s="15">
        <f t="shared" si="2"/>
        <v>0</v>
      </c>
      <c r="G20" s="23" t="str">
        <f t="shared" si="3"/>
        <v/>
      </c>
      <c r="H20" s="24" t="str">
        <f t="shared" si="4"/>
        <v/>
      </c>
    </row>
    <row r="21" spans="1:8" x14ac:dyDescent="0.25">
      <c r="A21" s="2">
        <f t="shared" si="5"/>
        <v>41775</v>
      </c>
      <c r="B21" s="13"/>
      <c r="C21" s="13"/>
      <c r="D21" s="22">
        <f t="shared" si="6"/>
        <v>0</v>
      </c>
      <c r="E21" s="4">
        <f t="shared" si="7"/>
        <v>0</v>
      </c>
      <c r="F21" s="15">
        <f t="shared" si="2"/>
        <v>0</v>
      </c>
      <c r="G21" s="23" t="str">
        <f t="shared" si="3"/>
        <v/>
      </c>
      <c r="H21" s="24" t="str">
        <f t="shared" si="4"/>
        <v/>
      </c>
    </row>
    <row r="22" spans="1:8" x14ac:dyDescent="0.25">
      <c r="A22" s="2">
        <f t="shared" si="5"/>
        <v>41776</v>
      </c>
      <c r="B22" s="13"/>
      <c r="C22" s="13"/>
      <c r="D22" s="22">
        <f t="shared" si="6"/>
        <v>0</v>
      </c>
      <c r="E22" s="4">
        <f t="shared" si="7"/>
        <v>0</v>
      </c>
      <c r="F22" s="15">
        <f t="shared" si="2"/>
        <v>0</v>
      </c>
      <c r="G22" s="23" t="str">
        <f t="shared" si="3"/>
        <v/>
      </c>
      <c r="H22" s="24" t="str">
        <f t="shared" si="4"/>
        <v/>
      </c>
    </row>
    <row r="23" spans="1:8" x14ac:dyDescent="0.25">
      <c r="A23" s="2">
        <f t="shared" si="5"/>
        <v>41777</v>
      </c>
      <c r="B23" s="13"/>
      <c r="C23" s="13"/>
      <c r="D23" s="22">
        <f t="shared" si="6"/>
        <v>0</v>
      </c>
      <c r="E23" s="4">
        <f t="shared" si="7"/>
        <v>0</v>
      </c>
      <c r="F23" s="15">
        <f t="shared" si="2"/>
        <v>0</v>
      </c>
      <c r="G23" s="23" t="str">
        <f t="shared" si="3"/>
        <v/>
      </c>
      <c r="H23" s="24" t="str">
        <f t="shared" si="4"/>
        <v/>
      </c>
    </row>
    <row r="24" spans="1:8" x14ac:dyDescent="0.25">
      <c r="A24" s="2">
        <f t="shared" si="5"/>
        <v>41778</v>
      </c>
      <c r="B24" s="13"/>
      <c r="C24" s="13"/>
      <c r="D24" s="22">
        <f t="shared" si="6"/>
        <v>0</v>
      </c>
      <c r="E24" s="4">
        <f t="shared" si="7"/>
        <v>0</v>
      </c>
      <c r="F24" s="15">
        <f t="shared" si="2"/>
        <v>0</v>
      </c>
      <c r="G24" s="23" t="str">
        <f t="shared" si="3"/>
        <v/>
      </c>
      <c r="H24" s="24" t="str">
        <f t="shared" si="4"/>
        <v/>
      </c>
    </row>
    <row r="25" spans="1:8" x14ac:dyDescent="0.25">
      <c r="A25" s="2">
        <f t="shared" si="5"/>
        <v>41779</v>
      </c>
      <c r="B25" s="13"/>
      <c r="C25" s="13"/>
      <c r="D25" s="22">
        <f t="shared" si="6"/>
        <v>0</v>
      </c>
      <c r="E25" s="4">
        <f t="shared" si="7"/>
        <v>0</v>
      </c>
      <c r="F25" s="15">
        <f t="shared" si="2"/>
        <v>0</v>
      </c>
      <c r="G25" s="23" t="str">
        <f t="shared" si="3"/>
        <v/>
      </c>
      <c r="H25" s="24" t="str">
        <f t="shared" si="4"/>
        <v/>
      </c>
    </row>
    <row r="26" spans="1:8" x14ac:dyDescent="0.25">
      <c r="A26" s="2">
        <f t="shared" si="5"/>
        <v>41780</v>
      </c>
      <c r="B26" s="13"/>
      <c r="C26" s="13"/>
      <c r="D26" s="22">
        <f t="shared" si="6"/>
        <v>0</v>
      </c>
      <c r="E26" s="4">
        <f t="shared" si="7"/>
        <v>0</v>
      </c>
      <c r="F26" s="15">
        <f t="shared" si="2"/>
        <v>0</v>
      </c>
      <c r="G26" s="23" t="str">
        <f t="shared" si="3"/>
        <v/>
      </c>
      <c r="H26" s="24" t="str">
        <f t="shared" si="4"/>
        <v/>
      </c>
    </row>
    <row r="27" spans="1:8" x14ac:dyDescent="0.25">
      <c r="A27" s="2">
        <f t="shared" si="5"/>
        <v>41781</v>
      </c>
      <c r="B27" s="13"/>
      <c r="C27" s="13"/>
      <c r="D27" s="22">
        <f t="shared" si="6"/>
        <v>0</v>
      </c>
      <c r="E27" s="4">
        <f t="shared" si="7"/>
        <v>0</v>
      </c>
      <c r="F27" s="15">
        <f t="shared" si="2"/>
        <v>0</v>
      </c>
      <c r="G27" s="23" t="str">
        <f t="shared" si="3"/>
        <v/>
      </c>
      <c r="H27" s="24" t="str">
        <f t="shared" si="4"/>
        <v/>
      </c>
    </row>
    <row r="28" spans="1:8" x14ac:dyDescent="0.25">
      <c r="A28" s="2">
        <f t="shared" si="5"/>
        <v>41782</v>
      </c>
      <c r="B28" s="13"/>
      <c r="C28" s="13"/>
      <c r="D28" s="22">
        <f t="shared" si="6"/>
        <v>0</v>
      </c>
      <c r="E28" s="4">
        <f t="shared" si="7"/>
        <v>0</v>
      </c>
      <c r="F28" s="15">
        <f t="shared" si="2"/>
        <v>0</v>
      </c>
      <c r="G28" s="23" t="str">
        <f t="shared" si="3"/>
        <v/>
      </c>
      <c r="H28" s="24" t="str">
        <f t="shared" si="4"/>
        <v/>
      </c>
    </row>
    <row r="29" spans="1:8" x14ac:dyDescent="0.25">
      <c r="A29" s="2">
        <f t="shared" si="5"/>
        <v>41783</v>
      </c>
      <c r="B29" s="13"/>
      <c r="C29" s="13"/>
      <c r="D29" s="22">
        <f t="shared" si="6"/>
        <v>0</v>
      </c>
      <c r="E29" s="4">
        <f t="shared" si="7"/>
        <v>0</v>
      </c>
      <c r="F29" s="15">
        <f t="shared" si="2"/>
        <v>0</v>
      </c>
      <c r="G29" s="23" t="str">
        <f t="shared" si="3"/>
        <v/>
      </c>
      <c r="H29" s="24" t="str">
        <f t="shared" si="4"/>
        <v/>
      </c>
    </row>
    <row r="30" spans="1:8" x14ac:dyDescent="0.25">
      <c r="A30" s="2">
        <f t="shared" si="5"/>
        <v>41784</v>
      </c>
      <c r="B30" s="13"/>
      <c r="C30" s="13"/>
      <c r="D30" s="22">
        <f t="shared" si="6"/>
        <v>0</v>
      </c>
      <c r="E30" s="4">
        <f t="shared" si="7"/>
        <v>0</v>
      </c>
      <c r="F30" s="15">
        <f t="shared" si="2"/>
        <v>0</v>
      </c>
      <c r="G30" s="23" t="str">
        <f t="shared" si="3"/>
        <v/>
      </c>
      <c r="H30" s="24" t="str">
        <f t="shared" si="4"/>
        <v/>
      </c>
    </row>
    <row r="31" spans="1:8" x14ac:dyDescent="0.25">
      <c r="A31" s="2">
        <f t="shared" si="5"/>
        <v>41785</v>
      </c>
      <c r="B31" s="13"/>
      <c r="C31" s="13"/>
      <c r="D31" s="22">
        <f t="shared" si="6"/>
        <v>0</v>
      </c>
      <c r="E31" s="4">
        <f t="shared" si="7"/>
        <v>0</v>
      </c>
      <c r="F31" s="15">
        <f t="shared" si="2"/>
        <v>0</v>
      </c>
      <c r="G31" s="23" t="str">
        <f t="shared" si="3"/>
        <v/>
      </c>
      <c r="H31" s="24" t="str">
        <f t="shared" si="4"/>
        <v/>
      </c>
    </row>
    <row r="32" spans="1:8" x14ac:dyDescent="0.25">
      <c r="A32" s="2">
        <f t="shared" si="5"/>
        <v>41786</v>
      </c>
      <c r="B32" s="13"/>
      <c r="C32" s="13"/>
      <c r="D32" s="22">
        <f t="shared" si="6"/>
        <v>0</v>
      </c>
      <c r="E32" s="4">
        <f t="shared" si="7"/>
        <v>0</v>
      </c>
      <c r="F32" s="15">
        <f t="shared" si="2"/>
        <v>0</v>
      </c>
      <c r="G32" s="23" t="str">
        <f t="shared" si="3"/>
        <v/>
      </c>
      <c r="H32" s="24" t="str">
        <f t="shared" si="4"/>
        <v/>
      </c>
    </row>
    <row r="33" spans="1:8" x14ac:dyDescent="0.25">
      <c r="A33" s="2">
        <f t="shared" si="5"/>
        <v>41787</v>
      </c>
      <c r="B33" s="13"/>
      <c r="C33" s="13"/>
      <c r="D33" s="22">
        <f t="shared" si="6"/>
        <v>0</v>
      </c>
      <c r="E33" s="4">
        <f t="shared" si="7"/>
        <v>0</v>
      </c>
      <c r="F33" s="15">
        <f t="shared" si="2"/>
        <v>0</v>
      </c>
      <c r="G33" s="23" t="str">
        <f t="shared" si="3"/>
        <v/>
      </c>
      <c r="H33" s="24" t="str">
        <f t="shared" si="4"/>
        <v/>
      </c>
    </row>
    <row r="34" spans="1:8" x14ac:dyDescent="0.25">
      <c r="A34" s="2">
        <f>IF(MONTH(A$33+1)=MONTH(A$33),A33+1,"")</f>
        <v>41788</v>
      </c>
      <c r="B34" s="13"/>
      <c r="C34" s="13"/>
      <c r="D34" s="22">
        <f t="shared" si="6"/>
        <v>0</v>
      </c>
      <c r="E34" s="4">
        <f t="shared" si="7"/>
        <v>0</v>
      </c>
      <c r="F34" s="15">
        <f t="shared" si="2"/>
        <v>0</v>
      </c>
      <c r="G34" s="23" t="str">
        <f t="shared" si="3"/>
        <v/>
      </c>
      <c r="H34" s="24" t="str">
        <f t="shared" si="4"/>
        <v/>
      </c>
    </row>
    <row r="35" spans="1:8" x14ac:dyDescent="0.25">
      <c r="A35" s="2">
        <f>IF(MONTH(A$33+2)=MONTH(A$33),A34+1,"")</f>
        <v>41789</v>
      </c>
      <c r="B35" s="13"/>
      <c r="C35" s="13"/>
      <c r="D35" s="22">
        <f t="shared" si="6"/>
        <v>0</v>
      </c>
      <c r="E35" s="4">
        <f t="shared" si="7"/>
        <v>0</v>
      </c>
      <c r="F35" s="15">
        <f t="shared" si="2"/>
        <v>0</v>
      </c>
      <c r="G35" s="23" t="str">
        <f t="shared" si="3"/>
        <v/>
      </c>
      <c r="H35" s="24" t="str">
        <f t="shared" si="4"/>
        <v/>
      </c>
    </row>
    <row r="36" spans="1:8" x14ac:dyDescent="0.25">
      <c r="A36" s="2">
        <f>IF(MONTH(A$33+3)=MONTH(A$33),A35+1,"")</f>
        <v>41790</v>
      </c>
      <c r="B36" s="13"/>
      <c r="C36" s="13"/>
      <c r="D36" s="22">
        <f t="shared" si="6"/>
        <v>0</v>
      </c>
      <c r="E36" s="4">
        <f t="shared" si="7"/>
        <v>0</v>
      </c>
      <c r="F36" s="15">
        <f t="shared" si="2"/>
        <v>0</v>
      </c>
      <c r="G36" s="23" t="str">
        <f t="shared" si="3"/>
        <v/>
      </c>
      <c r="H36" s="24" t="str">
        <f t="shared" si="4"/>
        <v/>
      </c>
    </row>
    <row r="37" spans="1:8" ht="15.75" thickBot="1" x14ac:dyDescent="0.3">
      <c r="A37" s="8" t="s">
        <v>6</v>
      </c>
      <c r="B37" s="8"/>
      <c r="C37" s="8"/>
      <c r="D37" s="8"/>
      <c r="E37" s="9">
        <f>SUM(E6:E36)</f>
        <v>2.3409722222222222</v>
      </c>
      <c r="F37" s="21">
        <f>IF(SUM(F6:F36)=0,SollZeit,0)</f>
        <v>0</v>
      </c>
      <c r="G37" s="10">
        <f>IF(F37&gt;0,F37-SUM(G6:G36),SUM(G6:G36))</f>
        <v>-6.2166666666666694</v>
      </c>
      <c r="H37" s="11" t="str">
        <f>IF(G37&lt;0,"- ","+ ")&amp;TEXT(ABS(G37)/24,"[hh]:mm")</f>
        <v>- 06:13</v>
      </c>
    </row>
    <row r="38" spans="1:8" ht="15.75" thickTop="1" x14ac:dyDescent="0.25"/>
  </sheetData>
  <sheetProtection sheet="1" objects="1" scenarios="1" formatCells="0" formatColumns="0" formatRows="0" insertHyperlinks="0" selectLockedCells="1"/>
  <conditionalFormatting sqref="H6:H36">
    <cfRule type="expression" dxfId="1" priority="2" stopIfTrue="1">
      <formula>LEFT(H6,1)="-"</formula>
    </cfRule>
  </conditionalFormatting>
  <conditionalFormatting sqref="H37">
    <cfRule type="expression" dxfId="0" priority="1" stopIfTrue="1">
      <formula>LEFT(H37,1)="-"</formula>
    </cfRule>
  </conditionalFormatting>
  <pageMargins left="0.7" right="0.7" top="0.78740157499999996" bottom="0.78740157499999996" header="0.3" footer="0.3"/>
  <pageSetup paperSize="9" orientation="portrait" copies="0" r:id="rId1"/>
  <ignoredErrors>
    <ignoredError sqref="F6:F3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Tabelle1</vt:lpstr>
      <vt:lpstr>Tabelle2</vt:lpstr>
      <vt:lpstr>Tabelle3</vt:lpstr>
      <vt:lpstr>Tabelle2!DatenBereich</vt:lpstr>
      <vt:lpstr>Tabelle3!DatenBereich</vt:lpstr>
      <vt:lpstr>DatenBereich</vt:lpstr>
      <vt:lpstr>Tabelle2!SollZeit</vt:lpstr>
      <vt:lpstr>Tabelle3!SollZeit</vt:lpstr>
      <vt:lpstr>SollZeit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dcterms:created xsi:type="dcterms:W3CDTF">2011-04-10T10:14:07Z</dcterms:created>
  <dcterms:modified xsi:type="dcterms:W3CDTF">2015-03-29T11:34:55Z</dcterms:modified>
</cp:coreProperties>
</file>