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 E•I•S - Sammler\      Data aus Blog\Downloads\DateTime\"/>
    </mc:Choice>
  </mc:AlternateContent>
  <bookViews>
    <workbookView xWindow="0" yWindow="0" windowWidth="25200" windowHeight="12135"/>
  </bookViews>
  <sheets>
    <sheet name="Tabelle1" sheetId="1" r:id="rId1"/>
    <sheet name="Feiertage_1" sheetId="2" r:id="rId2"/>
    <sheet name="Feiertage_2" sheetId="3" r:id="rId3"/>
  </sheets>
  <functionGroups builtInGroupCount="18"/>
  <definedNames>
    <definedName name="Feiertage">Feiertage_1!A1:A13</definedName>
    <definedName name="tbl_Feiertage">Tabelle1[]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Q4" i="3"/>
  <c r="Q9" i="3" s="1"/>
  <c r="P4" i="3"/>
  <c r="P9" i="3" s="1"/>
  <c r="O4" i="3"/>
  <c r="O9" i="3" s="1"/>
  <c r="N4" i="3"/>
  <c r="N9" i="3" s="1"/>
  <c r="M4" i="3"/>
  <c r="M9" i="3" s="1"/>
  <c r="L4" i="3"/>
  <c r="L9" i="3" s="1"/>
  <c r="K4" i="3"/>
  <c r="K9" i="3" s="1"/>
  <c r="J4" i="3"/>
  <c r="J9" i="3" s="1"/>
  <c r="I4" i="3"/>
  <c r="I9" i="3" s="1"/>
  <c r="H4" i="3"/>
  <c r="H9" i="3" s="1"/>
  <c r="G4" i="3"/>
  <c r="G9" i="3" s="1"/>
  <c r="F4" i="3"/>
  <c r="F8" i="3" s="1"/>
  <c r="E4" i="3"/>
  <c r="E9" i="3" s="1"/>
  <c r="D4" i="3"/>
  <c r="D9" i="3" s="1"/>
  <c r="C4" i="3"/>
  <c r="C9" i="3" s="1"/>
  <c r="Q3" i="3"/>
  <c r="M3" i="3"/>
  <c r="I3" i="3"/>
  <c r="G3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A13" i="1"/>
  <c r="A12" i="1"/>
  <c r="P3" i="3" l="1"/>
  <c r="H3" i="3"/>
  <c r="L3" i="3"/>
  <c r="K3" i="3"/>
  <c r="F3" i="3"/>
  <c r="J3" i="3"/>
  <c r="N3" i="3"/>
  <c r="O3" i="3"/>
  <c r="C3" i="3"/>
  <c r="A8" i="1" s="1"/>
  <c r="E3" i="3"/>
  <c r="D3" i="3"/>
  <c r="F5" i="3"/>
  <c r="J5" i="3"/>
  <c r="N5" i="3"/>
  <c r="F7" i="3"/>
  <c r="J8" i="3"/>
  <c r="F9" i="3"/>
  <c r="C5" i="3"/>
  <c r="G5" i="3"/>
  <c r="K5" i="3"/>
  <c r="O5" i="3"/>
  <c r="C7" i="3"/>
  <c r="G7" i="3"/>
  <c r="K7" i="3"/>
  <c r="O7" i="3"/>
  <c r="C8" i="3"/>
  <c r="G8" i="3"/>
  <c r="K8" i="3"/>
  <c r="O8" i="3"/>
  <c r="N7" i="3"/>
  <c r="N8" i="3"/>
  <c r="D5" i="3"/>
  <c r="H5" i="3"/>
  <c r="L5" i="3"/>
  <c r="P5" i="3"/>
  <c r="D7" i="3"/>
  <c r="H7" i="3"/>
  <c r="L7" i="3"/>
  <c r="P7" i="3"/>
  <c r="D8" i="3"/>
  <c r="H8" i="3"/>
  <c r="L8" i="3"/>
  <c r="P8" i="3"/>
  <c r="J7" i="3"/>
  <c r="E5" i="3"/>
  <c r="I5" i="3"/>
  <c r="M5" i="3"/>
  <c r="A9" i="1" s="1"/>
  <c r="Q5" i="3"/>
  <c r="E7" i="3"/>
  <c r="I7" i="3"/>
  <c r="M7" i="3"/>
  <c r="Q7" i="3"/>
  <c r="E8" i="3"/>
  <c r="I8" i="3"/>
  <c r="M8" i="3"/>
  <c r="Q8" i="3"/>
  <c r="A1" i="2"/>
  <c r="A15" i="2" s="1"/>
  <c r="A12" i="2" l="1"/>
  <c r="A5" i="2"/>
  <c r="A13" i="2"/>
  <c r="A14" i="2"/>
  <c r="A3" i="2"/>
  <c r="E5" i="1" s="1"/>
  <c r="A7" i="2"/>
  <c r="A11" i="2"/>
  <c r="A10" i="2" l="1"/>
  <c r="A6" i="2"/>
  <c r="A9" i="2"/>
  <c r="A8" i="2"/>
  <c r="A4" i="2"/>
  <c r="E4" i="1" l="1"/>
  <c r="A4" i="1"/>
  <c r="A5" i="1"/>
</calcChain>
</file>

<file path=xl/sharedStrings.xml><?xml version="1.0" encoding="utf-8"?>
<sst xmlns="http://schemas.openxmlformats.org/spreadsheetml/2006/main" count="57" uniqueCount="39">
  <si>
    <t>Neujahr</t>
  </si>
  <si>
    <t>Karfreitag</t>
  </si>
  <si>
    <t>Ostern</t>
  </si>
  <si>
    <t>Ostermontag</t>
  </si>
  <si>
    <t>1. Mai</t>
  </si>
  <si>
    <t>Himmelfahrt</t>
  </si>
  <si>
    <t>Pfingsten</t>
  </si>
  <si>
    <t>Pfingstmontag</t>
  </si>
  <si>
    <t>Tag der Einheit</t>
  </si>
  <si>
    <t>Hl. Abend</t>
  </si>
  <si>
    <t>1. Weihnachtstag</t>
  </si>
  <si>
    <t>2. Weihnachtstag</t>
  </si>
  <si>
    <t>Silvester</t>
  </si>
  <si>
    <t>&lt;== Jahreszahl anpassen!</t>
  </si>
  <si>
    <t>Datum</t>
  </si>
  <si>
    <t>Feiertag</t>
  </si>
  <si>
    <t>Erster Arbeitstag</t>
  </si>
  <si>
    <t>Letzter Arbeitstag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</si>
  <si>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</si>
  <si>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</si>
  <si>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</si>
  <si>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</si>
  <si>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</si>
  <si>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</si>
  <si>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</si>
  <si>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</si>
  <si>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</si>
  <si>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</si>
  <si>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</si>
  <si>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</si>
  <si>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</si>
  <si>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</si>
  <si>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</si>
  <si>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Formel, aktuelles Jahr</t>
  </si>
  <si>
    <t>Funktion, beliebiges Jahr</t>
  </si>
  <si>
    <t>Formel, fast beliebiges Jahr</t>
  </si>
  <si>
    <t>Alternative</t>
  </si>
  <si>
    <t>Direkte Adress-Eingabe</t>
  </si>
  <si>
    <t>Adresse per Bereichsname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</si>
</sst>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Jahr: &quot;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  <border>
      <left style="thin">
        <color theme="4" tint="0.39997558519241921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quotePrefix="1"/>
    <xf numFmtId="0" fontId="1" fillId="0" borderId="0" xfId="0" applyFont="1"/>
    <xf numFmtId="14" fontId="0" fillId="0" borderId="1" xfId="0" applyNumberFormat="1" applyFont="1" applyBorder="1"/>
    <xf numFmtId="0" fontId="0" fillId="0" borderId="0" xfId="0" applyNumberFormat="1"/>
    <xf numFmtId="0" fontId="0" fillId="4" borderId="0" xfId="0" applyFill="1"/>
    <xf numFmtId="164" fontId="0" fillId="0" borderId="0" xfId="0" applyNumberFormat="1" applyFill="1"/>
    <xf numFmtId="0" fontId="0" fillId="0" borderId="0" xfId="0" applyFill="1"/>
    <xf numFmtId="0" fontId="2" fillId="2" borderId="2" xfId="0" applyNumberFormat="1" applyFont="1" applyFill="1" applyBorder="1"/>
    <xf numFmtId="0" fontId="0" fillId="3" borderId="2" xfId="0" applyFont="1" applyFill="1" applyBorder="1"/>
    <xf numFmtId="14" fontId="0" fillId="3" borderId="1" xfId="0" applyNumberFormat="1" applyFont="1" applyFill="1" applyBorder="1"/>
    <xf numFmtId="0" fontId="0" fillId="0" borderId="2" xfId="0" applyFont="1" applyBorder="1"/>
    <xf numFmtId="0" fontId="0" fillId="3" borderId="3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</cellXfs>
  <cellStyles count="1"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2:B15" totalsRowShown="0">
  <autoFilter ref="A2:B15"/>
  <tableColumns count="2">
    <tableColumn id="2" name="Datum" dataDxfId="18"/>
    <tableColumn id="3" name="Feiertag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Feiertage2" displayName="Feiertage2" ref="C1:Q14" totalsRowShown="0" headerRowDxfId="17" dataDxfId="16" tableBorderDxfId="15">
  <autoFilter ref="C1:Q14"/>
  <tableColumns count="15">
    <tableColumn id="1" name="2000" dataDxfId="14"/>
    <tableColumn id="2" name="2001" dataDxfId="13"/>
    <tableColumn id="3" name="2002" dataDxfId="12"/>
    <tableColumn id="4" name="2003" dataDxfId="11"/>
    <tableColumn id="5" name="2004" dataDxfId="10"/>
    <tableColumn id="6" name="2005" dataDxfId="9"/>
    <tableColumn id="7" name="2006" dataDxfId="8"/>
    <tableColumn id="8" name="2007" dataDxfId="7"/>
    <tableColumn id="9" name="2008" dataDxfId="6"/>
    <tableColumn id="10" name="2009" dataDxfId="5"/>
    <tableColumn id="11" name="2010" dataDxfId="4"/>
    <tableColumn id="12" name="2011" dataDxfId="3"/>
    <tableColumn id="13" name="2012" dataDxfId="2"/>
    <tableColumn id="14" name="2013" dataDxfId="1"/>
    <tableColumn id="15" name="20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"/>
  <sheetViews>
    <sheetView tabSelected="1" workbookViewId="0">
      <selection activeCell="A5" sqref="A5"/>
    </sheetView>
  </sheetViews>
  <sheetFormatPr baseColWidth="10" defaultRowHeight="15" x14ac:dyDescent="0.25"/>
  <cols>
    <col min="1" max="1" width="27.85546875" customWidth="1"/>
    <col min="2" max="2" width="3.7109375" customWidth="1"/>
    <col min="3" max="3" width="16.85546875" bestFit="1" customWidth="1"/>
    <col min="5" max="5" width="22.5703125" customWidth="1"/>
  </cols>
  <sheetData>
    <row r="1" spans="1:6" x14ac:dyDescent="0.25">
      <c r="A1" s="2">
        <v>42386</v>
      </c>
    </row>
    <row r="2" spans="1:6" x14ac:dyDescent="0.25">
      <c r="A2" s="2"/>
    </row>
    <row r="3" spans="1:6" x14ac:dyDescent="0.25">
      <c r="A3" s="8" t="s">
        <v>33</v>
      </c>
      <c r="E3" s="8" t="s">
        <v>36</v>
      </c>
    </row>
    <row r="4" spans="1:6" x14ac:dyDescent="0.25">
      <c r="A4" s="2">
        <f ca="1">WORKDAY(DATE(YEAR($A$1),MONTH($A$1),0),1,Tabelle1[Datum])</f>
        <v>42373</v>
      </c>
      <c r="C4" t="s">
        <v>16</v>
      </c>
      <c r="E4" s="2">
        <f ca="1">WORKDAY(DATE(YEAR($A$1),MONTH($A$1),0),1,Feiertage_1!A3:A15)</f>
        <v>42373</v>
      </c>
      <c r="F4" s="17" t="s">
        <v>37</v>
      </c>
    </row>
    <row r="5" spans="1:6" x14ac:dyDescent="0.25">
      <c r="A5" s="2">
        <f ca="1">WORKDAY(DATE(YEAR($A$1),MONTH($A$1)+1,1),-1,Tabelle1[Datum])</f>
        <v>42398</v>
      </c>
      <c r="C5" t="s">
        <v>17</v>
      </c>
      <c r="E5" s="2">
        <f>WORKDAY(DATE(YEAR($A$1),MONTH($A$1)+1,1),-1,Feiertage)</f>
        <v>42398</v>
      </c>
      <c r="F5" s="17" t="s">
        <v>38</v>
      </c>
    </row>
    <row r="6" spans="1:6" x14ac:dyDescent="0.25">
      <c r="A6" s="2"/>
    </row>
    <row r="7" spans="1:6" x14ac:dyDescent="0.25">
      <c r="A7" s="8" t="s">
        <v>35</v>
      </c>
    </row>
    <row r="8" spans="1:6" x14ac:dyDescent="0.25">
      <c r="A8" s="9">
        <f>WORKDAY(DATE(YEAR($A$1),MONTH($A$1),0),1,Feiertage2[])</f>
        <v>42370</v>
      </c>
      <c r="B8" s="10"/>
      <c r="C8" s="10" t="s">
        <v>16</v>
      </c>
    </row>
    <row r="9" spans="1:6" x14ac:dyDescent="0.25">
      <c r="A9" s="9">
        <f>WORKDAY(DATE(YEAR($A$1),MONTH($A$1)+1,1),-1,Feiertage2[])</f>
        <v>42398</v>
      </c>
      <c r="B9" s="10"/>
      <c r="C9" s="10" t="s">
        <v>17</v>
      </c>
    </row>
    <row r="11" spans="1:6" x14ac:dyDescent="0.25">
      <c r="A11" s="8" t="s">
        <v>34</v>
      </c>
    </row>
    <row r="12" spans="1:6" x14ac:dyDescent="0.25">
      <c r="A12" s="9">
        <f>ErsterArbeitstag(A1)</f>
        <v>42373</v>
      </c>
      <c r="B12" s="10"/>
      <c r="C12" s="10" t="s">
        <v>16</v>
      </c>
    </row>
    <row r="13" spans="1:6" x14ac:dyDescent="0.25">
      <c r="A13" s="9">
        <f>LetzterArbeitsTag(A1)</f>
        <v>42398</v>
      </c>
      <c r="B13" s="10"/>
      <c r="C13" s="10" t="s">
        <v>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5"/>
  <sheetViews>
    <sheetView workbookViewId="0">
      <selection activeCell="A3" sqref="A3"/>
    </sheetView>
  </sheetViews>
  <sheetFormatPr baseColWidth="10" defaultRowHeight="15" x14ac:dyDescent="0.25"/>
  <cols>
    <col min="1" max="1" width="12.140625" customWidth="1"/>
    <col min="2" max="2" width="16.28515625" bestFit="1" customWidth="1"/>
  </cols>
  <sheetData>
    <row r="1" spans="1:3" x14ac:dyDescent="0.25">
      <c r="A1" s="3">
        <f ca="1">YEAR(TODAY())</f>
        <v>2016</v>
      </c>
      <c r="C1" s="5" t="s">
        <v>13</v>
      </c>
    </row>
    <row r="2" spans="1:3" x14ac:dyDescent="0.25">
      <c r="A2" s="1" t="s">
        <v>14</v>
      </c>
      <c r="B2" t="s">
        <v>15</v>
      </c>
    </row>
    <row r="3" spans="1:3" x14ac:dyDescent="0.25">
      <c r="A3" s="1">
        <f ca="1">DATE(A1,1,1)</f>
        <v>42370</v>
      </c>
      <c r="B3" t="s">
        <v>0</v>
      </c>
    </row>
    <row r="4" spans="1:3" x14ac:dyDescent="0.25">
      <c r="A4" s="1">
        <f ca="1">A5-2</f>
        <v>42454</v>
      </c>
      <c r="B4" t="s">
        <v>1</v>
      </c>
    </row>
    <row r="5" spans="1:3" x14ac:dyDescent="0.25">
      <c r="A5" s="1">
        <f ca="1">7*ROUND((4&amp;-A1)/7+MOD(19*MOD(A1,19)-7,30)*0.14,)-6</f>
        <v>42456</v>
      </c>
      <c r="B5" t="s">
        <v>2</v>
      </c>
    </row>
    <row r="6" spans="1:3" x14ac:dyDescent="0.25">
      <c r="A6" s="1">
        <f ca="1">A5+1</f>
        <v>42457</v>
      </c>
      <c r="B6" t="s">
        <v>3</v>
      </c>
    </row>
    <row r="7" spans="1:3" x14ac:dyDescent="0.25">
      <c r="A7" s="1">
        <f ca="1">DATE(A1,5,1)</f>
        <v>42491</v>
      </c>
      <c r="B7" s="4" t="s">
        <v>4</v>
      </c>
    </row>
    <row r="8" spans="1:3" x14ac:dyDescent="0.25">
      <c r="A8" s="1">
        <f ca="1">A5+39</f>
        <v>42495</v>
      </c>
      <c r="B8" t="s">
        <v>5</v>
      </c>
    </row>
    <row r="9" spans="1:3" x14ac:dyDescent="0.25">
      <c r="A9" s="1">
        <f ca="1">A5+49</f>
        <v>42505</v>
      </c>
      <c r="B9" t="s">
        <v>6</v>
      </c>
    </row>
    <row r="10" spans="1:3" x14ac:dyDescent="0.25">
      <c r="A10" s="1">
        <f ca="1">A5+50</f>
        <v>42506</v>
      </c>
      <c r="B10" t="s">
        <v>7</v>
      </c>
    </row>
    <row r="11" spans="1:3" x14ac:dyDescent="0.25">
      <c r="A11" s="1">
        <f ca="1">DATE(A1,10,3)</f>
        <v>42646</v>
      </c>
      <c r="B11" t="s">
        <v>8</v>
      </c>
    </row>
    <row r="12" spans="1:3" x14ac:dyDescent="0.25">
      <c r="A12" s="1">
        <f ca="1">DATE(A1,12,24)</f>
        <v>42728</v>
      </c>
      <c r="B12" t="s">
        <v>9</v>
      </c>
    </row>
    <row r="13" spans="1:3" x14ac:dyDescent="0.25">
      <c r="A13" s="1">
        <f ca="1">DATE(A1,12,25)</f>
        <v>42729</v>
      </c>
      <c r="B13" t="s">
        <v>10</v>
      </c>
    </row>
    <row r="14" spans="1:3" x14ac:dyDescent="0.25">
      <c r="A14" s="1">
        <f ca="1">DATE(A1,12,26)</f>
        <v>42730</v>
      </c>
      <c r="B14" t="s">
        <v>11</v>
      </c>
    </row>
    <row r="15" spans="1:3" x14ac:dyDescent="0.25">
      <c r="A15" s="1">
        <f ca="1">DATE(A1,12,31)</f>
        <v>42735</v>
      </c>
      <c r="B15" t="s">
        <v>12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4"/>
  <sheetViews>
    <sheetView topLeftCell="C1" workbookViewId="0">
      <selection activeCell="Q19" sqref="Q19"/>
    </sheetView>
  </sheetViews>
  <sheetFormatPr baseColWidth="10" defaultRowHeight="15" x14ac:dyDescent="0.25"/>
  <cols>
    <col min="1" max="1" width="16.28515625" bestFit="1" customWidth="1"/>
    <col min="2" max="2" width="0" hidden="1" customWidth="1"/>
  </cols>
  <sheetData>
    <row r="1" spans="1:17" s="7" customFormat="1" x14ac:dyDescent="0.25">
      <c r="A1" s="11" t="s">
        <v>15</v>
      </c>
      <c r="B1"/>
      <c r="C1" s="16" t="s">
        <v>18</v>
      </c>
      <c r="D1" s="16" t="s">
        <v>19</v>
      </c>
      <c r="E1" s="16" t="s">
        <v>20</v>
      </c>
      <c r="F1" s="16" t="s">
        <v>21</v>
      </c>
      <c r="G1" s="16" t="s">
        <v>22</v>
      </c>
      <c r="H1" s="16" t="s">
        <v>23</v>
      </c>
      <c r="I1" s="16" t="s">
        <v>24</v>
      </c>
      <c r="J1" s="16" t="s">
        <v>25</v>
      </c>
      <c r="K1" s="16" t="s">
        <v>26</v>
      </c>
      <c r="L1" s="16" t="s">
        <v>27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</row>
    <row r="2" spans="1:17" x14ac:dyDescent="0.25">
      <c r="A2" s="12" t="s">
        <v>0</v>
      </c>
      <c r="C2" s="13">
        <f t="shared" ref="C2:Q2" si="0">DATE(C1,1,1)</f>
        <v>36526</v>
      </c>
      <c r="D2" s="13">
        <f t="shared" si="0"/>
        <v>36892</v>
      </c>
      <c r="E2" s="13">
        <f t="shared" si="0"/>
        <v>37257</v>
      </c>
      <c r="F2" s="13">
        <f t="shared" si="0"/>
        <v>37622</v>
      </c>
      <c r="G2" s="13">
        <f t="shared" si="0"/>
        <v>37987</v>
      </c>
      <c r="H2" s="13">
        <f t="shared" si="0"/>
        <v>38353</v>
      </c>
      <c r="I2" s="13">
        <f t="shared" si="0"/>
        <v>38718</v>
      </c>
      <c r="J2" s="13">
        <f t="shared" si="0"/>
        <v>39083</v>
      </c>
      <c r="K2" s="13">
        <f t="shared" si="0"/>
        <v>39448</v>
      </c>
      <c r="L2" s="13">
        <f t="shared" si="0"/>
        <v>39814</v>
      </c>
      <c r="M2" s="13">
        <f t="shared" si="0"/>
        <v>40179</v>
      </c>
      <c r="N2" s="13">
        <f t="shared" si="0"/>
        <v>40544</v>
      </c>
      <c r="O2" s="13">
        <f t="shared" si="0"/>
        <v>40909</v>
      </c>
      <c r="P2" s="13">
        <f t="shared" si="0"/>
        <v>41275</v>
      </c>
      <c r="Q2" s="13">
        <f t="shared" si="0"/>
        <v>41640</v>
      </c>
    </row>
    <row r="3" spans="1:17" x14ac:dyDescent="0.25">
      <c r="A3" s="14" t="s">
        <v>1</v>
      </c>
      <c r="C3" s="6">
        <f t="shared" ref="C3:Q3" si="1">C4-2</f>
        <v>36637</v>
      </c>
      <c r="D3" s="6">
        <f t="shared" si="1"/>
        <v>36994</v>
      </c>
      <c r="E3" s="6">
        <f t="shared" si="1"/>
        <v>37344</v>
      </c>
      <c r="F3" s="6">
        <f t="shared" si="1"/>
        <v>37729</v>
      </c>
      <c r="G3" s="6">
        <f t="shared" si="1"/>
        <v>38086</v>
      </c>
      <c r="H3" s="6">
        <f t="shared" si="1"/>
        <v>38436</v>
      </c>
      <c r="I3" s="6">
        <f t="shared" si="1"/>
        <v>38821</v>
      </c>
      <c r="J3" s="6">
        <f t="shared" si="1"/>
        <v>39178</v>
      </c>
      <c r="K3" s="6">
        <f t="shared" si="1"/>
        <v>39528</v>
      </c>
      <c r="L3" s="6">
        <f t="shared" si="1"/>
        <v>39913</v>
      </c>
      <c r="M3" s="6">
        <f t="shared" si="1"/>
        <v>40270</v>
      </c>
      <c r="N3" s="6">
        <f t="shared" si="1"/>
        <v>40655</v>
      </c>
      <c r="O3" s="6">
        <f t="shared" si="1"/>
        <v>41005</v>
      </c>
      <c r="P3" s="6">
        <f t="shared" si="1"/>
        <v>41362</v>
      </c>
      <c r="Q3" s="6">
        <f t="shared" si="1"/>
        <v>41747</v>
      </c>
    </row>
    <row r="4" spans="1:17" x14ac:dyDescent="0.25">
      <c r="A4" s="12" t="s">
        <v>2</v>
      </c>
      <c r="C4" s="13">
        <f t="shared" ref="C4:Q4" si="2">7*ROUND((4&amp;-C1)/7+MOD(19*MOD(C1,19)-7,30)*0.14,)-6</f>
        <v>36639</v>
      </c>
      <c r="D4" s="13">
        <f t="shared" si="2"/>
        <v>36996</v>
      </c>
      <c r="E4" s="13">
        <f t="shared" si="2"/>
        <v>37346</v>
      </c>
      <c r="F4" s="13">
        <f t="shared" si="2"/>
        <v>37731</v>
      </c>
      <c r="G4" s="13">
        <f t="shared" si="2"/>
        <v>38088</v>
      </c>
      <c r="H4" s="13">
        <f t="shared" si="2"/>
        <v>38438</v>
      </c>
      <c r="I4" s="13">
        <f t="shared" si="2"/>
        <v>38823</v>
      </c>
      <c r="J4" s="13">
        <f t="shared" si="2"/>
        <v>39180</v>
      </c>
      <c r="K4" s="13">
        <f t="shared" si="2"/>
        <v>39530</v>
      </c>
      <c r="L4" s="13">
        <f t="shared" si="2"/>
        <v>39915</v>
      </c>
      <c r="M4" s="13">
        <f t="shared" si="2"/>
        <v>40272</v>
      </c>
      <c r="N4" s="13">
        <f t="shared" si="2"/>
        <v>40657</v>
      </c>
      <c r="O4" s="13">
        <f t="shared" si="2"/>
        <v>41007</v>
      </c>
      <c r="P4" s="13">
        <f t="shared" si="2"/>
        <v>41364</v>
      </c>
      <c r="Q4" s="13">
        <f t="shared" si="2"/>
        <v>41749</v>
      </c>
    </row>
    <row r="5" spans="1:17" x14ac:dyDescent="0.25">
      <c r="A5" s="14" t="s">
        <v>3</v>
      </c>
      <c r="C5" s="6">
        <f t="shared" ref="C5:Q5" si="3">C4+1</f>
        <v>36640</v>
      </c>
      <c r="D5" s="6">
        <f t="shared" si="3"/>
        <v>36997</v>
      </c>
      <c r="E5" s="6">
        <f t="shared" si="3"/>
        <v>37347</v>
      </c>
      <c r="F5" s="6">
        <f t="shared" si="3"/>
        <v>37732</v>
      </c>
      <c r="G5" s="6">
        <f t="shared" si="3"/>
        <v>38089</v>
      </c>
      <c r="H5" s="6">
        <f t="shared" si="3"/>
        <v>38439</v>
      </c>
      <c r="I5" s="6">
        <f t="shared" si="3"/>
        <v>38824</v>
      </c>
      <c r="J5" s="6">
        <f t="shared" si="3"/>
        <v>39181</v>
      </c>
      <c r="K5" s="6">
        <f t="shared" si="3"/>
        <v>39531</v>
      </c>
      <c r="L5" s="6">
        <f t="shared" si="3"/>
        <v>39916</v>
      </c>
      <c r="M5" s="6">
        <f t="shared" si="3"/>
        <v>40273</v>
      </c>
      <c r="N5" s="6">
        <f t="shared" si="3"/>
        <v>40658</v>
      </c>
      <c r="O5" s="6">
        <f t="shared" si="3"/>
        <v>41008</v>
      </c>
      <c r="P5" s="6">
        <f t="shared" si="3"/>
        <v>41365</v>
      </c>
      <c r="Q5" s="6">
        <f t="shared" si="3"/>
        <v>41750</v>
      </c>
    </row>
    <row r="6" spans="1:17" x14ac:dyDescent="0.25">
      <c r="A6" s="12" t="s">
        <v>4</v>
      </c>
      <c r="C6" s="13">
        <f t="shared" ref="C6:Q6" si="4">DATE(C1,5,1)</f>
        <v>36647</v>
      </c>
      <c r="D6" s="13">
        <f t="shared" si="4"/>
        <v>37012</v>
      </c>
      <c r="E6" s="13">
        <f t="shared" si="4"/>
        <v>37377</v>
      </c>
      <c r="F6" s="13">
        <f t="shared" si="4"/>
        <v>37742</v>
      </c>
      <c r="G6" s="13">
        <f t="shared" si="4"/>
        <v>38108</v>
      </c>
      <c r="H6" s="13">
        <f t="shared" si="4"/>
        <v>38473</v>
      </c>
      <c r="I6" s="13">
        <f t="shared" si="4"/>
        <v>38838</v>
      </c>
      <c r="J6" s="13">
        <f t="shared" si="4"/>
        <v>39203</v>
      </c>
      <c r="K6" s="13">
        <f t="shared" si="4"/>
        <v>39569</v>
      </c>
      <c r="L6" s="13">
        <f t="shared" si="4"/>
        <v>39934</v>
      </c>
      <c r="M6" s="13">
        <f t="shared" si="4"/>
        <v>40299</v>
      </c>
      <c r="N6" s="13">
        <f t="shared" si="4"/>
        <v>40664</v>
      </c>
      <c r="O6" s="13">
        <f t="shared" si="4"/>
        <v>41030</v>
      </c>
      <c r="P6" s="13">
        <f t="shared" si="4"/>
        <v>41395</v>
      </c>
      <c r="Q6" s="13">
        <f t="shared" si="4"/>
        <v>41760</v>
      </c>
    </row>
    <row r="7" spans="1:17" x14ac:dyDescent="0.25">
      <c r="A7" s="14" t="s">
        <v>5</v>
      </c>
      <c r="C7" s="6">
        <f t="shared" ref="C7:Q7" si="5">C4+39</f>
        <v>36678</v>
      </c>
      <c r="D7" s="6">
        <f t="shared" si="5"/>
        <v>37035</v>
      </c>
      <c r="E7" s="6">
        <f t="shared" si="5"/>
        <v>37385</v>
      </c>
      <c r="F7" s="6">
        <f t="shared" si="5"/>
        <v>37770</v>
      </c>
      <c r="G7" s="6">
        <f t="shared" si="5"/>
        <v>38127</v>
      </c>
      <c r="H7" s="6">
        <f t="shared" si="5"/>
        <v>38477</v>
      </c>
      <c r="I7" s="6">
        <f t="shared" si="5"/>
        <v>38862</v>
      </c>
      <c r="J7" s="6">
        <f t="shared" si="5"/>
        <v>39219</v>
      </c>
      <c r="K7" s="6">
        <f t="shared" si="5"/>
        <v>39569</v>
      </c>
      <c r="L7" s="6">
        <f t="shared" si="5"/>
        <v>39954</v>
      </c>
      <c r="M7" s="6">
        <f t="shared" si="5"/>
        <v>40311</v>
      </c>
      <c r="N7" s="6">
        <f t="shared" si="5"/>
        <v>40696</v>
      </c>
      <c r="O7" s="6">
        <f t="shared" si="5"/>
        <v>41046</v>
      </c>
      <c r="P7" s="6">
        <f t="shared" si="5"/>
        <v>41403</v>
      </c>
      <c r="Q7" s="6">
        <f t="shared" si="5"/>
        <v>41788</v>
      </c>
    </row>
    <row r="8" spans="1:17" x14ac:dyDescent="0.25">
      <c r="A8" s="12" t="s">
        <v>6</v>
      </c>
      <c r="C8" s="13">
        <f t="shared" ref="C8:Q8" si="6">C4+49</f>
        <v>36688</v>
      </c>
      <c r="D8" s="13">
        <f t="shared" si="6"/>
        <v>37045</v>
      </c>
      <c r="E8" s="13">
        <f t="shared" si="6"/>
        <v>37395</v>
      </c>
      <c r="F8" s="13">
        <f t="shared" si="6"/>
        <v>37780</v>
      </c>
      <c r="G8" s="13">
        <f t="shared" si="6"/>
        <v>38137</v>
      </c>
      <c r="H8" s="13">
        <f t="shared" si="6"/>
        <v>38487</v>
      </c>
      <c r="I8" s="13">
        <f t="shared" si="6"/>
        <v>38872</v>
      </c>
      <c r="J8" s="13">
        <f t="shared" si="6"/>
        <v>39229</v>
      </c>
      <c r="K8" s="13">
        <f t="shared" si="6"/>
        <v>39579</v>
      </c>
      <c r="L8" s="13">
        <f t="shared" si="6"/>
        <v>39964</v>
      </c>
      <c r="M8" s="13">
        <f t="shared" si="6"/>
        <v>40321</v>
      </c>
      <c r="N8" s="13">
        <f t="shared" si="6"/>
        <v>40706</v>
      </c>
      <c r="O8" s="13">
        <f t="shared" si="6"/>
        <v>41056</v>
      </c>
      <c r="P8" s="13">
        <f t="shared" si="6"/>
        <v>41413</v>
      </c>
      <c r="Q8" s="13">
        <f t="shared" si="6"/>
        <v>41798</v>
      </c>
    </row>
    <row r="9" spans="1:17" x14ac:dyDescent="0.25">
      <c r="A9" s="14" t="s">
        <v>7</v>
      </c>
      <c r="C9" s="6">
        <f t="shared" ref="C9:Q9" si="7">C4+50</f>
        <v>36689</v>
      </c>
      <c r="D9" s="6">
        <f t="shared" si="7"/>
        <v>37046</v>
      </c>
      <c r="E9" s="6">
        <f t="shared" si="7"/>
        <v>37396</v>
      </c>
      <c r="F9" s="6">
        <f t="shared" si="7"/>
        <v>37781</v>
      </c>
      <c r="G9" s="6">
        <f t="shared" si="7"/>
        <v>38138</v>
      </c>
      <c r="H9" s="6">
        <f t="shared" si="7"/>
        <v>38488</v>
      </c>
      <c r="I9" s="6">
        <f t="shared" si="7"/>
        <v>38873</v>
      </c>
      <c r="J9" s="6">
        <f t="shared" si="7"/>
        <v>39230</v>
      </c>
      <c r="K9" s="6">
        <f t="shared" si="7"/>
        <v>39580</v>
      </c>
      <c r="L9" s="6">
        <f t="shared" si="7"/>
        <v>39965</v>
      </c>
      <c r="M9" s="6">
        <f t="shared" si="7"/>
        <v>40322</v>
      </c>
      <c r="N9" s="6">
        <f t="shared" si="7"/>
        <v>40707</v>
      </c>
      <c r="O9" s="6">
        <f t="shared" si="7"/>
        <v>41057</v>
      </c>
      <c r="P9" s="6">
        <f t="shared" si="7"/>
        <v>41414</v>
      </c>
      <c r="Q9" s="6">
        <f t="shared" si="7"/>
        <v>41799</v>
      </c>
    </row>
    <row r="10" spans="1:17" x14ac:dyDescent="0.25">
      <c r="A10" s="12" t="s">
        <v>8</v>
      </c>
      <c r="C10" s="13">
        <f t="shared" ref="C10:Q10" si="8">DATE(C1,10,3)</f>
        <v>36802</v>
      </c>
      <c r="D10" s="13">
        <f t="shared" si="8"/>
        <v>37167</v>
      </c>
      <c r="E10" s="13">
        <f t="shared" si="8"/>
        <v>37532</v>
      </c>
      <c r="F10" s="13">
        <f t="shared" si="8"/>
        <v>37897</v>
      </c>
      <c r="G10" s="13">
        <f t="shared" si="8"/>
        <v>38263</v>
      </c>
      <c r="H10" s="13">
        <f t="shared" si="8"/>
        <v>38628</v>
      </c>
      <c r="I10" s="13">
        <f t="shared" si="8"/>
        <v>38993</v>
      </c>
      <c r="J10" s="13">
        <f t="shared" si="8"/>
        <v>39358</v>
      </c>
      <c r="K10" s="13">
        <f t="shared" si="8"/>
        <v>39724</v>
      </c>
      <c r="L10" s="13">
        <f t="shared" si="8"/>
        <v>40089</v>
      </c>
      <c r="M10" s="13">
        <f t="shared" si="8"/>
        <v>40454</v>
      </c>
      <c r="N10" s="13">
        <f t="shared" si="8"/>
        <v>40819</v>
      </c>
      <c r="O10" s="13">
        <f t="shared" si="8"/>
        <v>41185</v>
      </c>
      <c r="P10" s="13">
        <f t="shared" si="8"/>
        <v>41550</v>
      </c>
      <c r="Q10" s="13">
        <f t="shared" si="8"/>
        <v>41915</v>
      </c>
    </row>
    <row r="11" spans="1:17" x14ac:dyDescent="0.25">
      <c r="A11" s="14" t="s">
        <v>9</v>
      </c>
      <c r="C11" s="6">
        <f t="shared" ref="C11:Q11" si="9">DATE(C1,12,24)</f>
        <v>36884</v>
      </c>
      <c r="D11" s="6">
        <f t="shared" si="9"/>
        <v>37249</v>
      </c>
      <c r="E11" s="6">
        <f t="shared" si="9"/>
        <v>37614</v>
      </c>
      <c r="F11" s="6">
        <f t="shared" si="9"/>
        <v>37979</v>
      </c>
      <c r="G11" s="6">
        <f t="shared" si="9"/>
        <v>38345</v>
      </c>
      <c r="H11" s="6">
        <f t="shared" si="9"/>
        <v>38710</v>
      </c>
      <c r="I11" s="6">
        <f t="shared" si="9"/>
        <v>39075</v>
      </c>
      <c r="J11" s="6">
        <f t="shared" si="9"/>
        <v>39440</v>
      </c>
      <c r="K11" s="6">
        <f t="shared" si="9"/>
        <v>39806</v>
      </c>
      <c r="L11" s="6">
        <f t="shared" si="9"/>
        <v>40171</v>
      </c>
      <c r="M11" s="6">
        <f t="shared" si="9"/>
        <v>40536</v>
      </c>
      <c r="N11" s="6">
        <f t="shared" si="9"/>
        <v>40901</v>
      </c>
      <c r="O11" s="6">
        <f t="shared" si="9"/>
        <v>41267</v>
      </c>
      <c r="P11" s="6">
        <f t="shared" si="9"/>
        <v>41632</v>
      </c>
      <c r="Q11" s="6">
        <f t="shared" si="9"/>
        <v>41997</v>
      </c>
    </row>
    <row r="12" spans="1:17" x14ac:dyDescent="0.25">
      <c r="A12" s="12" t="s">
        <v>10</v>
      </c>
      <c r="C12" s="13">
        <f t="shared" ref="C12:Q12" si="10">DATE(C1,12,25)</f>
        <v>36885</v>
      </c>
      <c r="D12" s="13">
        <f t="shared" si="10"/>
        <v>37250</v>
      </c>
      <c r="E12" s="13">
        <f t="shared" si="10"/>
        <v>37615</v>
      </c>
      <c r="F12" s="13">
        <f t="shared" si="10"/>
        <v>37980</v>
      </c>
      <c r="G12" s="13">
        <f t="shared" si="10"/>
        <v>38346</v>
      </c>
      <c r="H12" s="13">
        <f t="shared" si="10"/>
        <v>38711</v>
      </c>
      <c r="I12" s="13">
        <f t="shared" si="10"/>
        <v>39076</v>
      </c>
      <c r="J12" s="13">
        <f t="shared" si="10"/>
        <v>39441</v>
      </c>
      <c r="K12" s="13">
        <f t="shared" si="10"/>
        <v>39807</v>
      </c>
      <c r="L12" s="13">
        <f t="shared" si="10"/>
        <v>40172</v>
      </c>
      <c r="M12" s="13">
        <f t="shared" si="10"/>
        <v>40537</v>
      </c>
      <c r="N12" s="13">
        <f t="shared" si="10"/>
        <v>40902</v>
      </c>
      <c r="O12" s="13">
        <f t="shared" si="10"/>
        <v>41268</v>
      </c>
      <c r="P12" s="13">
        <f t="shared" si="10"/>
        <v>41633</v>
      </c>
      <c r="Q12" s="13">
        <f t="shared" si="10"/>
        <v>41998</v>
      </c>
    </row>
    <row r="13" spans="1:17" x14ac:dyDescent="0.25">
      <c r="A13" s="14" t="s">
        <v>11</v>
      </c>
      <c r="C13" s="6">
        <f t="shared" ref="C13:Q13" si="11">DATE(C1,12,26)</f>
        <v>36886</v>
      </c>
      <c r="D13" s="6">
        <f t="shared" si="11"/>
        <v>37251</v>
      </c>
      <c r="E13" s="6">
        <f t="shared" si="11"/>
        <v>37616</v>
      </c>
      <c r="F13" s="6">
        <f t="shared" si="11"/>
        <v>37981</v>
      </c>
      <c r="G13" s="6">
        <f t="shared" si="11"/>
        <v>38347</v>
      </c>
      <c r="H13" s="6">
        <f t="shared" si="11"/>
        <v>38712</v>
      </c>
      <c r="I13" s="6">
        <f t="shared" si="11"/>
        <v>39077</v>
      </c>
      <c r="J13" s="6">
        <f t="shared" si="11"/>
        <v>39442</v>
      </c>
      <c r="K13" s="6">
        <f t="shared" si="11"/>
        <v>39808</v>
      </c>
      <c r="L13" s="6">
        <f t="shared" si="11"/>
        <v>40173</v>
      </c>
      <c r="M13" s="6">
        <f t="shared" si="11"/>
        <v>40538</v>
      </c>
      <c r="N13" s="6">
        <f t="shared" si="11"/>
        <v>40903</v>
      </c>
      <c r="O13" s="6">
        <f t="shared" si="11"/>
        <v>41269</v>
      </c>
      <c r="P13" s="6">
        <f t="shared" si="11"/>
        <v>41634</v>
      </c>
      <c r="Q13" s="6">
        <f t="shared" si="11"/>
        <v>41999</v>
      </c>
    </row>
    <row r="14" spans="1:17" x14ac:dyDescent="0.25">
      <c r="A14" s="15" t="s">
        <v>12</v>
      </c>
      <c r="C14" s="13">
        <f t="shared" ref="C14:Q14" si="12">DATE(C1,12,31)</f>
        <v>36891</v>
      </c>
      <c r="D14" s="13">
        <f t="shared" si="12"/>
        <v>37256</v>
      </c>
      <c r="E14" s="13">
        <f t="shared" si="12"/>
        <v>37621</v>
      </c>
      <c r="F14" s="13">
        <f t="shared" si="12"/>
        <v>37986</v>
      </c>
      <c r="G14" s="13">
        <f t="shared" si="12"/>
        <v>38352</v>
      </c>
      <c r="H14" s="13">
        <f t="shared" si="12"/>
        <v>38717</v>
      </c>
      <c r="I14" s="13">
        <f t="shared" si="12"/>
        <v>39082</v>
      </c>
      <c r="J14" s="13">
        <f t="shared" si="12"/>
        <v>39447</v>
      </c>
      <c r="K14" s="13">
        <f t="shared" si="12"/>
        <v>39813</v>
      </c>
      <c r="L14" s="13">
        <f t="shared" si="12"/>
        <v>40178</v>
      </c>
      <c r="M14" s="13">
        <f t="shared" si="12"/>
        <v>40543</v>
      </c>
      <c r="N14" s="13">
        <f t="shared" si="12"/>
        <v>40908</v>
      </c>
      <c r="O14" s="13">
        <f t="shared" si="12"/>
        <v>41274</v>
      </c>
      <c r="P14" s="13">
        <f t="shared" si="12"/>
        <v>41639</v>
      </c>
      <c r="Q14" s="13">
        <f t="shared" si="12"/>
        <v>42004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Feiertage_1</vt:lpstr>
      <vt:lpstr>Feiertage_2</vt:lpstr>
      <vt:lpstr>Feiertage</vt:lpstr>
      <vt:lpstr>tbl_Feiertage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2016-04-02T16:46:57Z</dcterms:created>
  <dcterms:modified xsi:type="dcterms:W3CDTF">2016-04-05T11:55:18Z</dcterms:modified>
</cp:coreProperties>
</file>